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ropbox\Collision Analytics\Presentations\2021 - IATAI Conference\Excel for Crash Reconstruction\"/>
    </mc:Choice>
  </mc:AlternateContent>
  <xr:revisionPtr revIDLastSave="0" documentId="13_ncr:1_{FF2A243C-4626-4986-A455-212E07FF1FC6}" xr6:coauthVersionLast="47" xr6:coauthVersionMax="47" xr10:uidLastSave="{00000000-0000-0000-0000-000000000000}"/>
  <bookViews>
    <workbookView xWindow="-120" yWindow="-16320" windowWidth="38640" windowHeight="15840" tabRatio="670" xr2:uid="{5CDE31BD-B011-4093-AEF8-28ACCDCCD859}"/>
  </bookViews>
  <sheets>
    <sheet name="Practice1" sheetId="1" r:id="rId1"/>
    <sheet name="Practice1SOL" sheetId="3" r:id="rId2"/>
    <sheet name="ReconBasic" sheetId="5" r:id="rId3"/>
    <sheet name="Formatting" sheetId="7" r:id="rId4"/>
    <sheet name="ReconBasicSOL" sheetId="6" r:id="rId5"/>
    <sheet name="CDRData" sheetId="9" r:id="rId6"/>
    <sheet name="CDRDataSOL" sheetId="8" r:id="rId7"/>
    <sheet name="AdvForm1" sheetId="11" r:id="rId8"/>
    <sheet name="AdvForm1SOL" sheetId="12" r:id="rId9"/>
    <sheet name="AdvForm2" sheetId="13" r:id="rId10"/>
    <sheet name="AdvForm2SOL" sheetId="14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" i="14" l="1"/>
  <c r="C19" i="14" s="1"/>
  <c r="C16" i="13"/>
  <c r="C19" i="13"/>
  <c r="C15" i="14" l="1"/>
  <c r="C16" i="14" s="1"/>
  <c r="C6" i="12" l="1"/>
  <c r="C12" i="12" s="1"/>
  <c r="C13" i="12" s="1"/>
  <c r="C6" i="11"/>
  <c r="D14" i="7" l="1"/>
  <c r="F13" i="7"/>
  <c r="D12" i="7" s="1"/>
  <c r="C12" i="7" s="1"/>
  <c r="E13" i="7"/>
  <c r="F11" i="7"/>
  <c r="E11" i="7"/>
  <c r="D20" i="6"/>
  <c r="F19" i="6"/>
  <c r="E19" i="6"/>
  <c r="D18" i="6" s="1"/>
  <c r="F17" i="6"/>
  <c r="E17" i="6"/>
  <c r="D13" i="6"/>
  <c r="F12" i="6"/>
  <c r="D11" i="6" s="1"/>
  <c r="E12" i="6"/>
  <c r="F10" i="6"/>
  <c r="E10" i="6"/>
  <c r="B34" i="3"/>
  <c r="B33" i="3"/>
  <c r="B32" i="3"/>
  <c r="B29" i="3"/>
  <c r="B26" i="3"/>
  <c r="B23" i="3"/>
  <c r="B22" i="3"/>
  <c r="B19" i="3"/>
  <c r="B18" i="3"/>
  <c r="B15" i="3"/>
  <c r="B14" i="3"/>
  <c r="B11" i="3"/>
  <c r="B10" i="3"/>
  <c r="B7" i="3"/>
  <c r="B6" i="3"/>
  <c r="G13" i="7" l="1"/>
  <c r="D10" i="7"/>
  <c r="C10" i="7" s="1"/>
  <c r="C18" i="6"/>
  <c r="D16" i="6"/>
  <c r="C16" i="6" s="1"/>
  <c r="C11" i="6"/>
  <c r="D9" i="6"/>
  <c r="C9" i="6" s="1"/>
  <c r="G12" i="6"/>
  <c r="G19" i="6"/>
  <c r="G11" i="7" l="1"/>
  <c r="G10" i="6"/>
  <c r="G17" i="6"/>
</calcChain>
</file>

<file path=xl/sharedStrings.xml><?xml version="1.0" encoding="utf-8"?>
<sst xmlns="http://schemas.openxmlformats.org/spreadsheetml/2006/main" count="354" uniqueCount="89">
  <si>
    <t>Distance</t>
  </si>
  <si>
    <t>Velocity</t>
  </si>
  <si>
    <t>Value 1</t>
  </si>
  <si>
    <t>Value 2</t>
  </si>
  <si>
    <t>Value 3</t>
  </si>
  <si>
    <t>Practice Subtraction</t>
  </si>
  <si>
    <t>Practice Division</t>
  </si>
  <si>
    <t>Practice Multiplication</t>
  </si>
  <si>
    <t>Multiply each of the three values (V1*V2*V3)</t>
  </si>
  <si>
    <t>Subtract value 2 from value 3 (V3-V2)</t>
  </si>
  <si>
    <t>Subtract value 3 from value 2 (V2-V3)</t>
  </si>
  <si>
    <t>Divide value 3 by value 2 (V3/V2)</t>
  </si>
  <si>
    <t>Practice Exponents</t>
  </si>
  <si>
    <t>Practice Addition</t>
  </si>
  <si>
    <t>Add the values using + sign on keyboard</t>
  </si>
  <si>
    <t>Add the values using SUM function</t>
  </si>
  <si>
    <t>Square value 2  by multiplying (V2*V2)</t>
  </si>
  <si>
    <t>Square value 2 by using the carat (V2^2)</t>
  </si>
  <si>
    <t>Practice Roots</t>
  </si>
  <si>
    <t>Take the square root of value 3 (√V3)</t>
  </si>
  <si>
    <t>Convert value 2 from ft/s to mph</t>
  </si>
  <si>
    <t>Convert value 1 from mph to ft/s</t>
  </si>
  <si>
    <t>Practice Averages</t>
  </si>
  <si>
    <t>Find average of values 1, 2, 3 using SUM and COUNT</t>
  </si>
  <si>
    <t>Find average of values 1, 2, 3 using AVERAGE</t>
  </si>
  <si>
    <t>Find average of values 1, 2 using + and /</t>
  </si>
  <si>
    <t>Count numbers in a set</t>
  </si>
  <si>
    <t>Count how many values are above using COUNT</t>
  </si>
  <si>
    <t>Pavement</t>
  </si>
  <si>
    <t>f-high</t>
  </si>
  <si>
    <t>f-low</t>
  </si>
  <si>
    <t>d</t>
  </si>
  <si>
    <t>ft</t>
  </si>
  <si>
    <t>Grass</t>
  </si>
  <si>
    <t>Acceleration</t>
  </si>
  <si>
    <t>Time</t>
  </si>
  <si>
    <t>Start of Skid</t>
  </si>
  <si>
    <t>Pavement to Grass</t>
  </si>
  <si>
    <t>Tree Impact</t>
  </si>
  <si>
    <t>ft/s</t>
  </si>
  <si>
    <t>mph</t>
  </si>
  <si>
    <t>ft/s/s</t>
  </si>
  <si>
    <t>s</t>
  </si>
  <si>
    <t>PRE-CRASH DATA -5 TO 0 SEC [2 SAMPLES/SEC] (FIRST RECORD)</t>
  </si>
  <si>
    <t>Times (sec)</t>
  </si>
  <si>
    <t>Speed, vehicle indicated MPH</t>
  </si>
  <si>
    <t>Accelerator pedal, % full</t>
  </si>
  <si>
    <t>Service brake, on/off</t>
  </si>
  <si>
    <t>Engine RPM</t>
  </si>
  <si>
    <t>ABS activity (engaged, non-engaged)</t>
  </si>
  <si>
    <t>Stability control (engaged, non-engaged)</t>
  </si>
  <si>
    <t>Traction Control via Brakes (engaged, non-engaged)</t>
  </si>
  <si>
    <t>Traction Control via Engine (engaged, non-engaged)</t>
  </si>
  <si>
    <t>Off</t>
  </si>
  <si>
    <t>non-engaged</t>
  </si>
  <si>
    <t>On</t>
  </si>
  <si>
    <t>Filename</t>
  </si>
  <si>
    <t>2010 FORD F-150 1FTFW1EV9AFXXXXXX.CDRX</t>
  </si>
  <si>
    <t>A</t>
  </si>
  <si>
    <t>B</t>
  </si>
  <si>
    <t>G</t>
  </si>
  <si>
    <t>W</t>
  </si>
  <si>
    <t>θ</t>
  </si>
  <si>
    <t>C1</t>
  </si>
  <si>
    <t>C2</t>
  </si>
  <si>
    <t>E</t>
  </si>
  <si>
    <t>in-lbs</t>
  </si>
  <si>
    <t>ft-lbs</t>
  </si>
  <si>
    <t xml:space="preserve">Crush Energy </t>
  </si>
  <si>
    <t>(2 Measurements)</t>
  </si>
  <si>
    <t>lb/in</t>
  </si>
  <si>
    <t>lb/in²</t>
  </si>
  <si>
    <t>in</t>
  </si>
  <si>
    <t>deg</t>
  </si>
  <si>
    <t>lb</t>
  </si>
  <si>
    <t>Vehicle 1</t>
  </si>
  <si>
    <t>Vehicle 2</t>
  </si>
  <si>
    <t>lbs</t>
  </si>
  <si>
    <r>
      <t>w</t>
    </r>
    <r>
      <rPr>
        <vertAlign val="subscript"/>
        <sz val="11.5"/>
        <color rgb="FF0D0D0D"/>
        <rFont val="Roboto"/>
      </rPr>
      <t>1</t>
    </r>
  </si>
  <si>
    <r>
      <t>w</t>
    </r>
    <r>
      <rPr>
        <vertAlign val="subscript"/>
        <sz val="11.5"/>
        <color rgb="FF0D0D0D"/>
        <rFont val="Roboto"/>
      </rPr>
      <t>2</t>
    </r>
  </si>
  <si>
    <r>
      <t>θ</t>
    </r>
    <r>
      <rPr>
        <vertAlign val="subscript"/>
        <sz val="11.5"/>
        <color rgb="FF0D0D0D"/>
        <rFont val="Roboto"/>
      </rPr>
      <t>1</t>
    </r>
    <r>
      <rPr>
        <sz val="11.5"/>
        <color rgb="FF0D0D0D"/>
        <rFont val="Roboto"/>
      </rPr>
      <t>’</t>
    </r>
  </si>
  <si>
    <r>
      <t>θ</t>
    </r>
    <r>
      <rPr>
        <vertAlign val="subscript"/>
        <sz val="11.5"/>
        <color rgb="FF0D0D0D"/>
        <rFont val="Roboto"/>
      </rPr>
      <t>1</t>
    </r>
  </si>
  <si>
    <r>
      <t>v</t>
    </r>
    <r>
      <rPr>
        <vertAlign val="subscript"/>
        <sz val="11.5"/>
        <color rgb="FF0D0D0D"/>
        <rFont val="Roboto"/>
      </rPr>
      <t>1</t>
    </r>
    <r>
      <rPr>
        <sz val="11.5"/>
        <color rgb="FF0D0D0D"/>
        <rFont val="Roboto"/>
      </rPr>
      <t>’</t>
    </r>
  </si>
  <si>
    <r>
      <t>θ</t>
    </r>
    <r>
      <rPr>
        <vertAlign val="subscript"/>
        <sz val="11.5"/>
        <color rgb="FF0D0D0D"/>
        <rFont val="Roboto"/>
      </rPr>
      <t>2</t>
    </r>
  </si>
  <si>
    <r>
      <t>θ</t>
    </r>
    <r>
      <rPr>
        <vertAlign val="subscript"/>
        <sz val="11.5"/>
        <color rgb="FF0D0D0D"/>
        <rFont val="Roboto"/>
      </rPr>
      <t>2</t>
    </r>
    <r>
      <rPr>
        <sz val="11.5"/>
        <color rgb="FF0D0D0D"/>
        <rFont val="Roboto"/>
      </rPr>
      <t>’</t>
    </r>
  </si>
  <si>
    <r>
      <t>v</t>
    </r>
    <r>
      <rPr>
        <vertAlign val="subscript"/>
        <sz val="11.5"/>
        <color rgb="FF0D0D0D"/>
        <rFont val="Roboto"/>
      </rPr>
      <t>2</t>
    </r>
    <r>
      <rPr>
        <sz val="11.5"/>
        <color rgb="FF0D0D0D"/>
        <rFont val="Roboto"/>
      </rPr>
      <t>’</t>
    </r>
  </si>
  <si>
    <r>
      <t>v</t>
    </r>
    <r>
      <rPr>
        <vertAlign val="subscript"/>
        <sz val="11.5"/>
        <color rgb="FF0D0D0D"/>
        <rFont val="Roboto"/>
      </rPr>
      <t>1</t>
    </r>
  </si>
  <si>
    <r>
      <t>v</t>
    </r>
    <r>
      <rPr>
        <vertAlign val="subscript"/>
        <sz val="11.5"/>
        <color rgb="FF0D0D0D"/>
        <rFont val="Roboto"/>
      </rPr>
      <t>2</t>
    </r>
  </si>
  <si>
    <t>Oblique Conservation of Linear Momentum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</si>
</sst>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(* #,##0.00_);_(* \(#,##0.00\);_(* &quot;-&quot;??_);_(@_)"/>
    <numFmt numFmtId="164" formatCode="0.000"/>
    <numFmt numFmtId="165" formatCode="0.0"/>
    <numFmt numFmtId="166" formatCode="0.0000"/>
    <numFmt numFmtId="167" formatCode="0.00000"/>
    <numFmt numFmtId="168" formatCode="0.0\ &quot;ft&quot;"/>
    <numFmt numFmtId="169" formatCode="0.0\ &quot;mph&quot;"/>
    <numFmt numFmtId="170" formatCode="0.0\ &quot;ft/s&quot;"/>
    <numFmt numFmtId="171" formatCode="0.00\ &quot;ft/s²&quot;"/>
    <numFmt numFmtId="172" formatCode="0.00\ &quot;s&quot;"/>
    <numFmt numFmtId="173" formatCode="#,##0.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.5"/>
      <color rgb="FF0D0D0D"/>
      <name val="Roboto"/>
    </font>
    <font>
      <vertAlign val="subscript"/>
      <sz val="11.5"/>
      <color rgb="FF0D0D0D"/>
      <name val="Roboto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C99"/>
      </patternFill>
    </fill>
    <fill>
      <patternFill patternType="solid">
        <fgColor rgb="FFF2F2F2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3">
    <xf numFmtId="0" fontId="0" fillId="0" borderId="0"/>
    <xf numFmtId="43" fontId="8" fillId="0" borderId="0" applyFont="0" applyFill="0" applyBorder="0" applyAlignment="0" applyProtection="0"/>
    <xf numFmtId="0" fontId="9" fillId="9" borderId="9" applyNumberFormat="0" applyAlignment="0" applyProtection="0"/>
  </cellStyleXfs>
  <cellXfs count="91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165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/>
    </xf>
    <xf numFmtId="167" fontId="0" fillId="0" borderId="0" xfId="0" applyNumberFormat="1" applyAlignment="1">
      <alignment horizontal="center"/>
    </xf>
    <xf numFmtId="0" fontId="0" fillId="0" borderId="0" xfId="0" applyAlignment="1"/>
    <xf numFmtId="0" fontId="1" fillId="0" borderId="0" xfId="0" applyFont="1" applyAlignment="1"/>
    <xf numFmtId="0" fontId="2" fillId="3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3" fillId="0" borderId="0" xfId="0" applyFont="1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left"/>
    </xf>
    <xf numFmtId="0" fontId="3" fillId="0" borderId="4" xfId="0" applyFont="1" applyBorder="1" applyAlignment="1">
      <alignment horizontal="right"/>
    </xf>
    <xf numFmtId="0" fontId="3" fillId="0" borderId="6" xfId="0" applyFont="1" applyBorder="1" applyAlignment="1">
      <alignment horizontal="right"/>
    </xf>
    <xf numFmtId="0" fontId="1" fillId="8" borderId="0" xfId="0" applyFont="1" applyFill="1" applyAlignment="1">
      <alignment horizontal="center"/>
    </xf>
    <xf numFmtId="0" fontId="1" fillId="7" borderId="0" xfId="0" applyFont="1" applyFill="1" applyAlignment="1">
      <alignment horizontal="right"/>
    </xf>
    <xf numFmtId="0" fontId="3" fillId="5" borderId="4" xfId="0" applyFont="1" applyFill="1" applyBorder="1" applyAlignment="1">
      <alignment horizontal="right"/>
    </xf>
    <xf numFmtId="0" fontId="0" fillId="5" borderId="5" xfId="0" applyFill="1" applyBorder="1" applyAlignment="1">
      <alignment horizontal="center"/>
    </xf>
    <xf numFmtId="0" fontId="5" fillId="0" borderId="0" xfId="0" applyFont="1" applyAlignment="1">
      <alignment horizontal="center"/>
    </xf>
    <xf numFmtId="2" fontId="0" fillId="6" borderId="2" xfId="0" applyNumberFormat="1" applyFill="1" applyBorder="1" applyAlignment="1">
      <alignment horizontal="center"/>
    </xf>
    <xf numFmtId="2" fontId="0" fillId="6" borderId="3" xfId="0" applyNumberFormat="1" applyFill="1" applyBorder="1" applyAlignment="1">
      <alignment horizontal="center"/>
    </xf>
    <xf numFmtId="2" fontId="0" fillId="6" borderId="0" xfId="0" applyNumberFormat="1" applyFill="1" applyBorder="1" applyAlignment="1">
      <alignment horizontal="center"/>
    </xf>
    <xf numFmtId="2" fontId="0" fillId="6" borderId="5" xfId="0" applyNumberFormat="1" applyFill="1" applyBorder="1" applyAlignment="1">
      <alignment horizontal="center"/>
    </xf>
    <xf numFmtId="2" fontId="0" fillId="6" borderId="7" xfId="0" applyNumberFormat="1" applyFill="1" applyBorder="1" applyAlignment="1">
      <alignment horizontal="center"/>
    </xf>
    <xf numFmtId="2" fontId="0" fillId="6" borderId="8" xfId="0" applyNumberFormat="1" applyFill="1" applyBorder="1" applyAlignment="1">
      <alignment horizontal="center"/>
    </xf>
    <xf numFmtId="2" fontId="1" fillId="5" borderId="0" xfId="0" applyNumberFormat="1" applyFont="1" applyFill="1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165" fontId="0" fillId="6" borderId="4" xfId="0" applyNumberFormat="1" applyFill="1" applyBorder="1" applyAlignment="1">
      <alignment horizontal="center"/>
    </xf>
    <xf numFmtId="165" fontId="0" fillId="6" borderId="0" xfId="0" applyNumberForma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right"/>
    </xf>
    <xf numFmtId="0" fontId="1" fillId="5" borderId="0" xfId="0" applyNumberFormat="1" applyFont="1" applyFill="1" applyBorder="1" applyAlignment="1">
      <alignment horizontal="center"/>
    </xf>
    <xf numFmtId="0" fontId="1" fillId="0" borderId="0" xfId="0" applyNumberFormat="1" applyFont="1" applyBorder="1" applyAlignment="1">
      <alignment horizontal="center"/>
    </xf>
    <xf numFmtId="0" fontId="0" fillId="6" borderId="0" xfId="0" applyNumberFormat="1" applyFill="1" applyBorder="1" applyAlignment="1">
      <alignment horizontal="center"/>
    </xf>
    <xf numFmtId="0" fontId="0" fillId="0" borderId="0" xfId="0" applyNumberFormat="1" applyBorder="1" applyAlignment="1">
      <alignment horizontal="center"/>
    </xf>
    <xf numFmtId="168" fontId="1" fillId="0" borderId="7" xfId="0" applyNumberFormat="1" applyFont="1" applyBorder="1" applyAlignment="1">
      <alignment horizontal="center"/>
    </xf>
    <xf numFmtId="168" fontId="0" fillId="0" borderId="0" xfId="0" applyNumberFormat="1" applyBorder="1" applyAlignment="1">
      <alignment horizontal="center"/>
    </xf>
    <xf numFmtId="169" fontId="4" fillId="0" borderId="1" xfId="0" applyNumberFormat="1" applyFont="1" applyBorder="1" applyAlignment="1">
      <alignment horizontal="center"/>
    </xf>
    <xf numFmtId="169" fontId="0" fillId="0" borderId="4" xfId="0" applyNumberFormat="1" applyBorder="1" applyAlignment="1">
      <alignment horizontal="center"/>
    </xf>
    <xf numFmtId="169" fontId="0" fillId="0" borderId="6" xfId="0" applyNumberFormat="1" applyBorder="1" applyAlignment="1">
      <alignment horizontal="center"/>
    </xf>
    <xf numFmtId="170" fontId="0" fillId="0" borderId="2" xfId="0" applyNumberFormat="1" applyBorder="1" applyAlignment="1">
      <alignment horizontal="center"/>
    </xf>
    <xf numFmtId="170" fontId="0" fillId="0" borderId="0" xfId="0" applyNumberFormat="1" applyBorder="1" applyAlignment="1">
      <alignment horizontal="center"/>
    </xf>
    <xf numFmtId="170" fontId="0" fillId="0" borderId="7" xfId="0" applyNumberFormat="1" applyBorder="1" applyAlignment="1">
      <alignment horizontal="center"/>
    </xf>
    <xf numFmtId="171" fontId="0" fillId="0" borderId="0" xfId="0" applyNumberFormat="1" applyBorder="1" applyAlignment="1">
      <alignment horizontal="center"/>
    </xf>
    <xf numFmtId="172" fontId="0" fillId="0" borderId="5" xfId="0" applyNumberFormat="1" applyBorder="1" applyAlignment="1">
      <alignment horizontal="center"/>
    </xf>
    <xf numFmtId="0" fontId="1" fillId="0" borderId="7" xfId="0" applyNumberFormat="1" applyFont="1" applyBorder="1" applyAlignment="1">
      <alignment horizontal="center"/>
    </xf>
    <xf numFmtId="0" fontId="4" fillId="0" borderId="1" xfId="0" applyNumberFormat="1" applyFont="1" applyBorder="1" applyAlignment="1">
      <alignment horizontal="center"/>
    </xf>
    <xf numFmtId="0" fontId="0" fillId="0" borderId="2" xfId="0" applyNumberFormat="1" applyBorder="1" applyAlignment="1">
      <alignment horizontal="center"/>
    </xf>
    <xf numFmtId="0" fontId="0" fillId="6" borderId="2" xfId="0" applyNumberFormat="1" applyFill="1" applyBorder="1" applyAlignment="1">
      <alignment horizontal="center"/>
    </xf>
    <xf numFmtId="0" fontId="0" fillId="6" borderId="3" xfId="0" applyNumberFormat="1" applyFill="1" applyBorder="1" applyAlignment="1">
      <alignment horizontal="center"/>
    </xf>
    <xf numFmtId="0" fontId="0" fillId="6" borderId="4" xfId="0" applyNumberFormat="1" applyFill="1" applyBorder="1" applyAlignment="1">
      <alignment horizontal="center"/>
    </xf>
    <xf numFmtId="0" fontId="0" fillId="0" borderId="5" xfId="0" applyNumberFormat="1" applyBorder="1" applyAlignment="1">
      <alignment horizontal="center"/>
    </xf>
    <xf numFmtId="0" fontId="0" fillId="0" borderId="4" xfId="0" applyNumberFormat="1" applyBorder="1" applyAlignment="1">
      <alignment horizontal="center"/>
    </xf>
    <xf numFmtId="0" fontId="0" fillId="6" borderId="5" xfId="0" applyNumberFormat="1" applyFill="1" applyBorder="1" applyAlignment="1">
      <alignment horizontal="center"/>
    </xf>
    <xf numFmtId="0" fontId="0" fillId="0" borderId="6" xfId="0" applyNumberFormat="1" applyBorder="1" applyAlignment="1">
      <alignment horizontal="center"/>
    </xf>
    <xf numFmtId="0" fontId="0" fillId="0" borderId="7" xfId="0" applyNumberFormat="1" applyBorder="1" applyAlignment="1">
      <alignment horizontal="center"/>
    </xf>
    <xf numFmtId="0" fontId="0" fillId="6" borderId="7" xfId="0" applyNumberFormat="1" applyFill="1" applyBorder="1" applyAlignment="1">
      <alignment horizontal="center"/>
    </xf>
    <xf numFmtId="0" fontId="0" fillId="6" borderId="8" xfId="0" applyNumberFormat="1" applyFill="1" applyBorder="1" applyAlignment="1">
      <alignment horizontal="center"/>
    </xf>
    <xf numFmtId="0" fontId="0" fillId="0" borderId="0" xfId="0" applyNumberFormat="1" applyAlignment="1">
      <alignment horizontal="center"/>
    </xf>
    <xf numFmtId="0" fontId="6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3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3" fontId="0" fillId="0" borderId="0" xfId="0" applyNumberFormat="1" applyAlignment="1">
      <alignment horizontal="center"/>
    </xf>
    <xf numFmtId="0" fontId="4" fillId="0" borderId="0" xfId="0" applyFont="1" applyAlignment="1">
      <alignment horizontal="center"/>
    </xf>
    <xf numFmtId="165" fontId="9" fillId="9" borderId="9" xfId="2" applyNumberFormat="1" applyAlignment="1">
      <alignment horizontal="center"/>
    </xf>
    <xf numFmtId="1" fontId="9" fillId="9" borderId="9" xfId="2" applyNumberFormat="1" applyAlignment="1">
      <alignment horizontal="center"/>
    </xf>
    <xf numFmtId="3" fontId="10" fillId="10" borderId="9" xfId="1" applyNumberFormat="1" applyFont="1" applyFill="1" applyBorder="1" applyAlignment="1">
      <alignment horizontal="center"/>
    </xf>
    <xf numFmtId="0" fontId="11" fillId="0" borderId="0" xfId="0" applyFont="1" applyAlignment="1">
      <alignment horizontal="center" vertical="center"/>
    </xf>
    <xf numFmtId="1" fontId="9" fillId="9" borderId="9" xfId="2" applyNumberFormat="1" applyAlignment="1">
      <alignment horizontal="center" vertical="center"/>
    </xf>
    <xf numFmtId="165" fontId="9" fillId="9" borderId="9" xfId="2" applyNumberFormat="1" applyAlignment="1">
      <alignment horizontal="center" vertical="center"/>
    </xf>
    <xf numFmtId="0" fontId="4" fillId="0" borderId="0" xfId="0" applyFont="1" applyAlignment="1">
      <alignment wrapText="1"/>
    </xf>
    <xf numFmtId="173" fontId="10" fillId="10" borderId="9" xfId="1" applyNumberFormat="1" applyFont="1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2" xfId="0" applyFont="1" applyFill="1" applyBorder="1" applyAlignment="1">
      <alignment horizontal="center"/>
    </xf>
    <xf numFmtId="0" fontId="1" fillId="7" borderId="3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8" borderId="2" xfId="0" applyFont="1" applyFill="1" applyBorder="1" applyAlignment="1">
      <alignment horizontal="center"/>
    </xf>
    <xf numFmtId="0" fontId="1" fillId="8" borderId="3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wrapText="1"/>
    </xf>
  </cellXfs>
  <cellStyles count="3">
    <cellStyle name="Comma" xfId="1" builtinId="3"/>
    <cellStyle name="Input" xfId="2" builtinId="20"/>
    <cellStyle name="Normal" xfId="0" builtinId="0"/>
  </cellStyles>
  <dxfs count="1"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103414</xdr:colOff>
      <xdr:row>14</xdr:row>
      <xdr:rowOff>157843</xdr:rowOff>
    </xdr:from>
    <xdr:to>
      <xdr:col>10</xdr:col>
      <xdr:colOff>227654</xdr:colOff>
      <xdr:row>18</xdr:row>
      <xdr:rowOff>16590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20">
              <a:extLst>
                <a:ext uri="{FF2B5EF4-FFF2-40B4-BE49-F238E27FC236}">
                  <a16:creationId xmlns:a16="http://schemas.microsoft.com/office/drawing/2014/main" id="{42C7E7B9-EE7A-426F-A623-E917EFF43383}"/>
                </a:ext>
              </a:extLst>
            </xdr:cNvPr>
            <xdr:cNvSpPr txBox="1"/>
          </xdr:nvSpPr>
          <xdr:spPr>
            <a:xfrm>
              <a:off x="103414" y="2873829"/>
              <a:ext cx="6220240" cy="620747"/>
            </a:xfrm>
            <a:prstGeom prst="rect">
              <a:avLst/>
            </a:prstGeom>
            <a:solidFill>
              <a:schemeClr val="bg1"/>
            </a:solidFill>
          </xdr:spPr>
          <xdr:txBody>
            <a:bodyPr wrap="square">
              <a:spAutoFit/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14:m>
                <m:oMathPara xmlns:m="http://schemas.openxmlformats.org/officeDocument/2006/math">
                  <m:oMathParaPr>
                    <m:jc m:val="left"/>
                  </m:oMathParaPr>
                  <m:oMath xmlns:m="http://schemas.openxmlformats.org/officeDocument/2006/math">
                    <m:r>
                      <m:rPr>
                        <m:nor/>
                      </m:rPr>
                      <a:rPr lang="en-US" sz="1600" i="0">
                        <a:latin typeface="Cambria Math" panose="02040503050406030204" pitchFamily="18" charset="0"/>
                      </a:rPr>
                      <m:t>E</m:t>
                    </m:r>
                    <m:r>
                      <m:rPr>
                        <m:nor/>
                      </m:rPr>
                      <a:rPr lang="en-US" sz="1600" i="0">
                        <a:latin typeface="Cambria Math" panose="02040503050406030204" pitchFamily="18" charset="0"/>
                      </a:rPr>
                      <m:t>=</m:t>
                    </m:r>
                    <m:r>
                      <m:rPr>
                        <m:nor/>
                      </m:rPr>
                      <a:rPr lang="en-US" sz="1600" i="0">
                        <a:latin typeface="Cambria Math" panose="02040503050406030204" pitchFamily="18" charset="0"/>
                      </a:rPr>
                      <m:t>W</m:t>
                    </m:r>
                    <m:r>
                      <m:rPr>
                        <m:nor/>
                      </m:rPr>
                      <a:rPr lang="en-US" sz="1600" b="0" i="0">
                        <a:latin typeface="Cambria Math" panose="02040503050406030204" pitchFamily="18" charset="0"/>
                      </a:rPr>
                      <m:t>∗</m:t>
                    </m:r>
                    <m:r>
                      <m:rPr>
                        <m:nor/>
                      </m:rPr>
                      <a:rPr lang="en-US" sz="1600" b="0" i="0">
                        <a:solidFill>
                          <a:srgbClr val="FF0000"/>
                        </a:solidFill>
                        <a:latin typeface="Cambria Math" panose="02040503050406030204" pitchFamily="18" charset="0"/>
                      </a:rPr>
                      <m:t>(</m:t>
                    </m:r>
                    <m:r>
                      <m:rPr>
                        <m:nor/>
                      </m:rPr>
                      <a:rPr lang="en-US" sz="1600" i="0">
                        <a:latin typeface="Cambria Math" panose="02040503050406030204" pitchFamily="18" charset="0"/>
                      </a:rPr>
                      <m:t>G</m:t>
                    </m:r>
                    <m:r>
                      <m:rPr>
                        <m:nor/>
                      </m:rPr>
                      <a:rPr lang="en-US" sz="1600" i="0">
                        <a:latin typeface="Cambria Math" panose="02040503050406030204" pitchFamily="18" charset="0"/>
                      </a:rPr>
                      <m:t>+((</m:t>
                    </m:r>
                    <m:r>
                      <m:rPr>
                        <m:nor/>
                      </m:rPr>
                      <a:rPr lang="en-US" sz="1600" b="0" i="0">
                        <a:solidFill>
                          <a:schemeClr val="tx1"/>
                        </a:solidFill>
                        <a:latin typeface="Cambria Math" panose="02040503050406030204" pitchFamily="18" charset="0"/>
                      </a:rPr>
                      <m:t>A</m:t>
                    </m:r>
                    <m:r>
                      <m:rPr>
                        <m:nor/>
                      </m:rPr>
                      <a:rPr lang="en-US" sz="1600" b="0" i="0">
                        <a:solidFill>
                          <a:schemeClr val="tx1"/>
                        </a:solidFill>
                        <a:latin typeface="Cambria Math" panose="02040503050406030204" pitchFamily="18" charset="0"/>
                      </a:rPr>
                      <m:t>/2)∗</m:t>
                    </m:r>
                    <m:d>
                      <m:dPr>
                        <m:ctrlPr>
                          <a:rPr lang="en-US" sz="1600" i="1">
                            <a:solidFill>
                              <a:srgbClr val="836967"/>
                            </a:solidFill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en-US" sz="1600" i="1">
                                <a:solidFill>
                                  <a:srgbClr val="836967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m:rPr>
                                <m:nor/>
                              </m:rPr>
                              <a:rPr lang="en-US" sz="1600" i="0">
                                <a:latin typeface="Cambria Math" panose="02040503050406030204" pitchFamily="18" charset="0"/>
                              </a:rPr>
                              <m:t>C</m:t>
                            </m:r>
                          </m:e>
                          <m:sub>
                            <m:r>
                              <m:rPr>
                                <m:nor/>
                              </m:rPr>
                              <a:rPr lang="en-US" sz="1600" i="0">
                                <a:latin typeface="Cambria Math" panose="02040503050406030204" pitchFamily="18" charset="0"/>
                              </a:rPr>
                              <m:t>1</m:t>
                            </m:r>
                          </m:sub>
                        </m:sSub>
                        <m:r>
                          <m:rPr>
                            <m:nor/>
                          </m:rPr>
                          <a:rPr lang="en-US" sz="1600" i="0">
                            <a:latin typeface="Cambria Math" panose="02040503050406030204" pitchFamily="18" charset="0"/>
                          </a:rPr>
                          <m:t>+</m:t>
                        </m:r>
                        <m:sSub>
                          <m:sSubPr>
                            <m:ctrlPr>
                              <a:rPr lang="en-US" sz="1600" i="1">
                                <a:solidFill>
                                  <a:srgbClr val="836967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m:rPr>
                                <m:nor/>
                              </m:rPr>
                              <a:rPr lang="en-US" sz="1600" i="0">
                                <a:latin typeface="Cambria Math" panose="02040503050406030204" pitchFamily="18" charset="0"/>
                              </a:rPr>
                              <m:t>C</m:t>
                            </m:r>
                          </m:e>
                          <m:sub>
                            <m:r>
                              <m:rPr>
                                <m:nor/>
                              </m:rPr>
                              <a:rPr lang="en-US" sz="1600" i="0">
                                <a:latin typeface="Cambria Math" panose="02040503050406030204" pitchFamily="18" charset="0"/>
                              </a:rPr>
                              <m:t>2</m:t>
                            </m:r>
                          </m:sub>
                        </m:sSub>
                      </m:e>
                    </m:d>
                    <m:r>
                      <m:rPr>
                        <m:nor/>
                      </m:rPr>
                      <a:rPr lang="en-US" sz="1600" b="0" i="0">
                        <a:solidFill>
                          <a:schemeClr val="bg2">
                            <a:lumMod val="75000"/>
                          </a:schemeClr>
                        </a:solidFill>
                        <a:latin typeface="Cambria Math" panose="02040503050406030204" pitchFamily="18" charset="0"/>
                      </a:rPr>
                      <m:t>)</m:t>
                    </m:r>
                    <m:r>
                      <m:rPr>
                        <m:nor/>
                      </m:rPr>
                      <a:rPr lang="en-US" sz="1600" i="0">
                        <a:latin typeface="Cambria Math" panose="02040503050406030204" pitchFamily="18" charset="0"/>
                      </a:rPr>
                      <m:t>+</m:t>
                    </m:r>
                    <m:r>
                      <m:rPr>
                        <m:nor/>
                      </m:rPr>
                      <a:rPr lang="en-US" sz="1600">
                        <a:solidFill>
                          <a:schemeClr val="bg2">
                            <a:lumMod val="75000"/>
                          </a:schemeClr>
                        </a:solidFill>
                        <a:latin typeface="Cambria Math" panose="02040503050406030204" pitchFamily="18" charset="0"/>
                      </a:rPr>
                      <m:t>(</m:t>
                    </m:r>
                    <m:r>
                      <m:rPr>
                        <m:nor/>
                      </m:rPr>
                      <a:rPr lang="en-US" sz="1600" b="0" i="0">
                        <a:solidFill>
                          <a:srgbClr val="00B050"/>
                        </a:solidFill>
                        <a:latin typeface="Cambria Math" panose="02040503050406030204" pitchFamily="18" charset="0"/>
                      </a:rPr>
                      <m:t>(</m:t>
                    </m:r>
                    <m:r>
                      <m:rPr>
                        <m:nor/>
                      </m:rPr>
                      <a:rPr lang="en-US" sz="1600" b="0" i="0">
                        <a:solidFill>
                          <a:schemeClr val="tx1"/>
                        </a:solidFill>
                        <a:latin typeface="Cambria Math" panose="02040503050406030204" pitchFamily="18" charset="0"/>
                      </a:rPr>
                      <m:t>B</m:t>
                    </m:r>
                    <m:r>
                      <m:rPr>
                        <m:nor/>
                      </m:rPr>
                      <a:rPr lang="en-US" sz="1600" b="0" i="0">
                        <a:solidFill>
                          <a:schemeClr val="tx1"/>
                        </a:solidFill>
                        <a:latin typeface="Cambria Math" panose="02040503050406030204" pitchFamily="18" charset="0"/>
                      </a:rPr>
                      <m:t>/6)∗(</m:t>
                    </m:r>
                    <m:r>
                      <a:rPr lang="en-US" sz="1600" i="1">
                        <a:solidFill>
                          <a:srgbClr val="7030A0"/>
                        </a:solidFill>
                        <a:latin typeface="Cambria Math" panose="02040503050406030204" pitchFamily="18" charset="0"/>
                      </a:rPr>
                      <m:t>(</m:t>
                    </m:r>
                    <m:sSub>
                      <m:sSubPr>
                        <m:ctrlPr>
                          <a:rPr lang="en-US" sz="1600" i="1">
                            <a:solidFill>
                              <a:srgbClr val="836967"/>
                            </a:solidFill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m:rPr>
                            <m:nor/>
                          </m:rPr>
                          <a:rPr lang="en-US" sz="1600">
                            <a:latin typeface="Cambria Math" panose="02040503050406030204" pitchFamily="18" charset="0"/>
                          </a:rPr>
                          <m:t>C</m:t>
                        </m:r>
                      </m:e>
                      <m:sub>
                        <m:r>
                          <m:rPr>
                            <m:nor/>
                          </m:rPr>
                          <a:rPr lang="en-US" sz="1600">
                            <a:latin typeface="Cambria Math" panose="02040503050406030204" pitchFamily="18" charset="0"/>
                          </a:rPr>
                          <m:t>1</m:t>
                        </m:r>
                      </m:sub>
                    </m:sSub>
                    <m:r>
                      <a:rPr lang="en-US" sz="1600" i="1">
                        <a:latin typeface="Cambria Math" panose="02040503050406030204" pitchFamily="18" charset="0"/>
                      </a:rPr>
                      <m:t>^2</m:t>
                    </m:r>
                    <m:r>
                      <a:rPr lang="en-US" sz="1600" i="1">
                        <a:solidFill>
                          <a:srgbClr val="7030A0"/>
                        </a:solidFill>
                        <a:latin typeface="Cambria Math" panose="02040503050406030204" pitchFamily="18" charset="0"/>
                      </a:rPr>
                      <m:t>)</m:t>
                    </m:r>
                    <m:r>
                      <m:rPr>
                        <m:nor/>
                      </m:rPr>
                      <a:rPr lang="en-US" sz="1600">
                        <a:latin typeface="Cambria Math" panose="02040503050406030204" pitchFamily="18" charset="0"/>
                      </a:rPr>
                      <m:t>+</m:t>
                    </m:r>
                    <m:r>
                      <a:rPr lang="en-US" sz="1600" i="1">
                        <a:solidFill>
                          <a:srgbClr val="7030A0"/>
                        </a:solidFill>
                        <a:latin typeface="Cambria Math" panose="02040503050406030204" pitchFamily="18" charset="0"/>
                      </a:rPr>
                      <m:t>(</m:t>
                    </m:r>
                    <m:sSub>
                      <m:sSubPr>
                        <m:ctrlPr>
                          <a:rPr lang="en-US" sz="1600" i="1">
                            <a:solidFill>
                              <a:srgbClr val="836967"/>
                            </a:solidFill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m:rPr>
                            <m:nor/>
                          </m:rPr>
                          <a:rPr lang="en-US" sz="1600">
                            <a:latin typeface="Cambria Math" panose="02040503050406030204" pitchFamily="18" charset="0"/>
                          </a:rPr>
                          <m:t>C</m:t>
                        </m:r>
                      </m:e>
                      <m:sub>
                        <m:r>
                          <m:rPr>
                            <m:nor/>
                          </m:rPr>
                          <a:rPr lang="en-US" sz="1600">
                            <a:latin typeface="Cambria Math" panose="02040503050406030204" pitchFamily="18" charset="0"/>
                          </a:rPr>
                          <m:t>2</m:t>
                        </m:r>
                      </m:sub>
                    </m:sSub>
                    <m:r>
                      <a:rPr lang="en-US" sz="1600" i="1">
                        <a:latin typeface="Cambria Math" panose="02040503050406030204" pitchFamily="18" charset="0"/>
                      </a:rPr>
                      <m:t>^</m:t>
                    </m:r>
                    <m:r>
                      <m:rPr>
                        <m:nor/>
                      </m:rPr>
                      <a:rPr lang="en-US" sz="1600">
                        <a:latin typeface="Cambria Math" panose="02040503050406030204" pitchFamily="18" charset="0"/>
                      </a:rPr>
                      <m:t>2</m:t>
                    </m:r>
                    <m:r>
                      <a:rPr lang="en-US" sz="1600" i="1">
                        <a:solidFill>
                          <a:srgbClr val="7030A0"/>
                        </a:solidFill>
                        <a:latin typeface="Cambria Math" panose="02040503050406030204" pitchFamily="18" charset="0"/>
                      </a:rPr>
                      <m:t>)</m:t>
                    </m:r>
                    <m:r>
                      <m:rPr>
                        <m:nor/>
                      </m:rPr>
                      <a:rPr lang="en-US" sz="1600">
                        <a:latin typeface="Cambria Math" panose="02040503050406030204" pitchFamily="18" charset="0"/>
                      </a:rPr>
                      <m:t>+</m:t>
                    </m:r>
                    <m:r>
                      <m:rPr>
                        <m:nor/>
                      </m:rPr>
                      <a:rPr lang="en-US" sz="1600">
                        <a:solidFill>
                          <a:srgbClr val="00B050"/>
                        </a:solidFill>
                        <a:latin typeface="Cambria Math" panose="02040503050406030204" pitchFamily="18" charset="0"/>
                      </a:rPr>
                      <m:t>(</m:t>
                    </m:r>
                    <m:sSub>
                      <m:sSubPr>
                        <m:ctrlPr>
                          <a:rPr lang="en-US" sz="1600" i="1">
                            <a:solidFill>
                              <a:srgbClr val="836967"/>
                            </a:solidFill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m:rPr>
                            <m:nor/>
                          </m:rPr>
                          <a:rPr lang="en-US" sz="1600">
                            <a:latin typeface="Cambria Math" panose="02040503050406030204" pitchFamily="18" charset="0"/>
                          </a:rPr>
                          <m:t>C</m:t>
                        </m:r>
                      </m:e>
                      <m:sub>
                        <m:r>
                          <m:rPr>
                            <m:nor/>
                          </m:rPr>
                          <a:rPr lang="en-US" sz="1600">
                            <a:latin typeface="Cambria Math" panose="02040503050406030204" pitchFamily="18" charset="0"/>
                          </a:rPr>
                          <m:t>1</m:t>
                        </m:r>
                      </m:sub>
                    </m:sSub>
                    <m:sSub>
                      <m:sSubPr>
                        <m:ctrlPr>
                          <a:rPr lang="en-US" sz="1600" i="1">
                            <a:solidFill>
                              <a:srgbClr val="836967"/>
                            </a:solidFill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m:rPr>
                            <m:nor/>
                          </m:rPr>
                          <a:rPr lang="en-US" sz="1600">
                            <a:solidFill>
                              <a:srgbClr val="836967"/>
                            </a:solidFill>
                            <a:latin typeface="Cambria Math" panose="02040503050406030204" pitchFamily="18" charset="0"/>
                          </a:rPr>
                          <m:t>∗</m:t>
                        </m:r>
                        <m:r>
                          <m:rPr>
                            <m:nor/>
                          </m:rPr>
                          <a:rPr lang="en-US" sz="1600">
                            <a:latin typeface="Cambria Math" panose="02040503050406030204" pitchFamily="18" charset="0"/>
                          </a:rPr>
                          <m:t>C</m:t>
                        </m:r>
                      </m:e>
                      <m:sub>
                        <m:r>
                          <m:rPr>
                            <m:nor/>
                          </m:rPr>
                          <a:rPr lang="en-US" sz="1600">
                            <a:latin typeface="Cambria Math" panose="02040503050406030204" pitchFamily="18" charset="0"/>
                          </a:rPr>
                          <m:t>2</m:t>
                        </m:r>
                      </m:sub>
                    </m:sSub>
                    <m:r>
                      <a:rPr lang="en-US" sz="1600" i="1">
                        <a:solidFill>
                          <a:srgbClr val="00B050"/>
                        </a:solidFill>
                        <a:latin typeface="Cambria Math" panose="02040503050406030204" pitchFamily="18" charset="0"/>
                      </a:rPr>
                      <m:t>)</m:t>
                    </m:r>
                    <m:r>
                      <m:rPr>
                        <m:nor/>
                      </m:rPr>
                      <a:rPr lang="en-US" sz="1600" b="0" i="0">
                        <a:solidFill>
                          <a:schemeClr val="bg1">
                            <a:lumMod val="65000"/>
                          </a:schemeClr>
                        </a:solidFill>
                        <a:latin typeface="Cambria Math" panose="02040503050406030204" pitchFamily="18" charset="0"/>
                      </a:rPr>
                      <m:t>)</m:t>
                    </m:r>
                    <m:r>
                      <m:rPr>
                        <m:nor/>
                      </m:rPr>
                      <a:rPr lang="en-US" sz="1600">
                        <a:solidFill>
                          <a:schemeClr val="bg2">
                            <a:lumMod val="75000"/>
                          </a:schemeClr>
                        </a:solidFill>
                        <a:latin typeface="Cambria Math" panose="02040503050406030204" pitchFamily="18" charset="0"/>
                      </a:rPr>
                      <m:t>)</m:t>
                    </m:r>
                    <m:r>
                      <m:rPr>
                        <m:nor/>
                      </m:rPr>
                      <a:rPr lang="en-US" sz="1600" b="0" i="0">
                        <a:solidFill>
                          <a:srgbClr val="FF0000"/>
                        </a:solidFill>
                        <a:latin typeface="Cambria Math" panose="02040503050406030204" pitchFamily="18" charset="0"/>
                      </a:rPr>
                      <m:t>)</m:t>
                    </m:r>
                    <m:r>
                      <m:rPr>
                        <m:nor/>
                      </m:rPr>
                      <a:rPr lang="en-US" sz="1600">
                        <a:latin typeface="Cambria Math" panose="02040503050406030204" pitchFamily="18" charset="0"/>
                      </a:rPr>
                      <m:t>∗</m:t>
                    </m:r>
                  </m:oMath>
                </m:oMathPara>
              </a14:m>
              <a:endParaRPr lang="en-US" sz="1600"/>
            </a:p>
            <a:p>
              <a:pPr algn="ctr"/>
              <a:r>
                <a:rPr lang="en-US" sz="1600">
                  <a:solidFill>
                    <a:srgbClr val="FFC000"/>
                  </a:solidFill>
                </a:rPr>
                <a:t>(</a:t>
              </a:r>
              <a14:m>
                <m:oMath xmlns:m="http://schemas.openxmlformats.org/officeDocument/2006/math">
                  <m:r>
                    <m:rPr>
                      <m:nor/>
                    </m:rPr>
                    <a:rPr lang="en-US" sz="1600" i="0">
                      <a:latin typeface="Cambria Math" panose="02040503050406030204" pitchFamily="18" charset="0"/>
                    </a:rPr>
                    <m:t>1+</m:t>
                  </m:r>
                  <m:r>
                    <m:rPr>
                      <m:nor/>
                    </m:rPr>
                    <a:rPr lang="en-US" sz="1600" b="0" i="0">
                      <a:solidFill>
                        <a:srgbClr val="FF0000"/>
                      </a:solidFill>
                      <a:latin typeface="Cambria Math" panose="02040503050406030204" pitchFamily="18" charset="0"/>
                    </a:rPr>
                    <m:t>(</m:t>
                  </m:r>
                  <m:r>
                    <m:rPr>
                      <m:nor/>
                    </m:rPr>
                    <a:rPr lang="en-US" sz="1600" b="0" i="0">
                      <a:latin typeface="Cambria Math" panose="02040503050406030204" pitchFamily="18" charset="0"/>
                    </a:rPr>
                    <m:t>(</m:t>
                  </m:r>
                  <m:r>
                    <m:rPr>
                      <m:nor/>
                    </m:rPr>
                    <a:rPr lang="en-US" sz="1600" b="0" i="0">
                      <a:latin typeface="Cambria Math" panose="02040503050406030204" pitchFamily="18" charset="0"/>
                    </a:rPr>
                    <m:t>tan</m:t>
                  </m:r>
                  <m:r>
                    <m:rPr>
                      <m:nor/>
                    </m:rPr>
                    <a:rPr lang="en-US" sz="1600" b="0" i="0">
                      <a:solidFill>
                        <a:srgbClr val="7030A0"/>
                      </a:solidFill>
                      <a:latin typeface="Cambria Math" panose="02040503050406030204" pitchFamily="18" charset="0"/>
                    </a:rPr>
                    <m:t>(</m:t>
                  </m:r>
                  <m:r>
                    <m:rPr>
                      <m:nor/>
                    </m:rPr>
                    <a:rPr lang="en-US" sz="1600" b="0" i="0">
                      <a:solidFill>
                        <a:srgbClr val="7030A0"/>
                      </a:solidFill>
                      <a:latin typeface="Cambria Math" panose="02040503050406030204" pitchFamily="18" charset="0"/>
                    </a:rPr>
                    <m:t>radians</m:t>
                  </m:r>
                  <m:r>
                    <m:rPr>
                      <m:nor/>
                    </m:rPr>
                    <a:rPr lang="en-US" sz="1600" b="0" i="0">
                      <a:solidFill>
                        <a:srgbClr val="00B050"/>
                      </a:solidFill>
                      <a:latin typeface="Cambria Math" panose="02040503050406030204" pitchFamily="18" charset="0"/>
                    </a:rPr>
                    <m:t>(</m:t>
                  </m:r>
                  <m:r>
                    <m:rPr>
                      <m:sty m:val="p"/>
                    </m:rPr>
                    <a:rPr lang="el-GR" sz="1600" b="0" i="1">
                      <a:solidFill>
                        <a:srgbClr val="00B050"/>
                      </a:solidFill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θ</m:t>
                  </m:r>
                  <m:r>
                    <a:rPr lang="en-US" sz="1600" b="0" i="1">
                      <a:solidFill>
                        <a:srgbClr val="00B050"/>
                      </a:solidFill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)</m:t>
                  </m:r>
                  <m:r>
                    <a:rPr lang="en-US" sz="1600" b="0" i="1">
                      <a:solidFill>
                        <a:srgbClr val="7030A0"/>
                      </a:solidFill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)</m:t>
                  </m:r>
                  <m:r>
                    <a:rPr lang="en-US" sz="1600" b="0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)^2</m:t>
                  </m:r>
                  <m:r>
                    <a:rPr lang="en-US" sz="1600" b="0" i="1">
                      <a:solidFill>
                        <a:srgbClr val="FF0000"/>
                      </a:solidFill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)</m:t>
                  </m:r>
                  <m:r>
                    <a:rPr lang="en-US" sz="1600" b="0" i="1">
                      <a:solidFill>
                        <a:srgbClr val="FFC000"/>
                      </a:solidFill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)</m:t>
                  </m:r>
                </m:oMath>
              </a14:m>
              <a:endParaRPr lang="en-US" sz="1600">
                <a:solidFill>
                  <a:srgbClr val="FFC000"/>
                </a:solidFill>
              </a:endParaRPr>
            </a:p>
          </xdr:txBody>
        </xdr:sp>
      </mc:Choice>
      <mc:Fallback xmlns="">
        <xdr:sp macro="" textlink="">
          <xdr:nvSpPr>
            <xdr:cNvPr id="2" name="TextBox 20">
              <a:extLst>
                <a:ext uri="{FF2B5EF4-FFF2-40B4-BE49-F238E27FC236}">
                  <a16:creationId xmlns:a16="http://schemas.microsoft.com/office/drawing/2014/main" id="{42C7E7B9-EE7A-426F-A623-E917EFF43383}"/>
                </a:ext>
              </a:extLst>
            </xdr:cNvPr>
            <xdr:cNvSpPr txBox="1"/>
          </xdr:nvSpPr>
          <xdr:spPr>
            <a:xfrm>
              <a:off x="103414" y="2873829"/>
              <a:ext cx="6220240" cy="620747"/>
            </a:xfrm>
            <a:prstGeom prst="rect">
              <a:avLst/>
            </a:prstGeom>
            <a:solidFill>
              <a:schemeClr val="bg1"/>
            </a:solidFill>
          </xdr:spPr>
          <xdr:txBody>
            <a:bodyPr wrap="square">
              <a:spAutoFit/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n-US" sz="1600" i="0">
                  <a:latin typeface="Cambria Math" panose="02040503050406030204" pitchFamily="18" charset="0"/>
                </a:rPr>
                <a:t>"E=W</a:t>
              </a:r>
              <a:r>
                <a:rPr lang="en-US" sz="1600" b="0" i="0">
                  <a:latin typeface="Cambria Math" panose="02040503050406030204" pitchFamily="18" charset="0"/>
                </a:rPr>
                <a:t>∗</a:t>
              </a:r>
              <a:r>
                <a:rPr lang="en-US" sz="1600" b="0" i="0">
                  <a:solidFill>
                    <a:srgbClr val="FF0000"/>
                  </a:solidFill>
                  <a:latin typeface="Cambria Math" panose="02040503050406030204" pitchFamily="18" charset="0"/>
                </a:rPr>
                <a:t>(</a:t>
              </a:r>
              <a:r>
                <a:rPr lang="en-US" sz="1600" i="0">
                  <a:latin typeface="Cambria Math" panose="02040503050406030204" pitchFamily="18" charset="0"/>
                </a:rPr>
                <a:t>G+((</a:t>
              </a:r>
              <a:r>
                <a:rPr lang="en-US" sz="1600" b="0" i="0">
                  <a:solidFill>
                    <a:schemeClr val="tx1"/>
                  </a:solidFill>
                  <a:latin typeface="Cambria Math" panose="02040503050406030204" pitchFamily="18" charset="0"/>
                </a:rPr>
                <a:t>A/2)∗</a:t>
              </a:r>
              <a:r>
                <a:rPr lang="en-US" sz="1600" b="0" i="0">
                  <a:solidFill>
                    <a:srgbClr val="836967"/>
                  </a:solidFill>
                  <a:latin typeface="Cambria Math" panose="02040503050406030204" pitchFamily="18" charset="0"/>
                </a:rPr>
                <a:t>" </a:t>
              </a:r>
              <a:r>
                <a:rPr lang="en-US" sz="1600" i="0">
                  <a:solidFill>
                    <a:srgbClr val="836967"/>
                  </a:solidFill>
                  <a:latin typeface="Cambria Math" panose="02040503050406030204" pitchFamily="18" charset="0"/>
                </a:rPr>
                <a:t>("</a:t>
              </a:r>
              <a:r>
                <a:rPr lang="en-US" sz="1600" i="0">
                  <a:latin typeface="Cambria Math" panose="02040503050406030204" pitchFamily="18" charset="0"/>
                </a:rPr>
                <a:t>C" </a:t>
              </a:r>
              <a:r>
                <a:rPr lang="en-US" sz="1600" i="0">
                  <a:solidFill>
                    <a:srgbClr val="836967"/>
                  </a:solidFill>
                  <a:latin typeface="Cambria Math" panose="02040503050406030204" pitchFamily="18" charset="0"/>
                </a:rPr>
                <a:t>_"</a:t>
              </a:r>
              <a:r>
                <a:rPr lang="en-US" sz="1600" i="0">
                  <a:latin typeface="Cambria Math" panose="02040503050406030204" pitchFamily="18" charset="0"/>
                </a:rPr>
                <a:t>1"  "+</a:t>
              </a:r>
              <a:r>
                <a:rPr lang="en-US" sz="1600" i="0">
                  <a:solidFill>
                    <a:srgbClr val="836967"/>
                  </a:solidFill>
                  <a:latin typeface="Cambria Math" panose="02040503050406030204" pitchFamily="18" charset="0"/>
                </a:rPr>
                <a:t>" "</a:t>
              </a:r>
              <a:r>
                <a:rPr lang="en-US" sz="1600" i="0">
                  <a:latin typeface="Cambria Math" panose="02040503050406030204" pitchFamily="18" charset="0"/>
                </a:rPr>
                <a:t>C" </a:t>
              </a:r>
              <a:r>
                <a:rPr lang="en-US" sz="1600" i="0">
                  <a:solidFill>
                    <a:srgbClr val="836967"/>
                  </a:solidFill>
                  <a:latin typeface="Cambria Math" panose="02040503050406030204" pitchFamily="18" charset="0"/>
                </a:rPr>
                <a:t>_"</a:t>
              </a:r>
              <a:r>
                <a:rPr lang="en-US" sz="1600" i="0">
                  <a:latin typeface="Cambria Math" panose="02040503050406030204" pitchFamily="18" charset="0"/>
                </a:rPr>
                <a:t>2"  )</a:t>
              </a:r>
              <a:r>
                <a:rPr lang="en-US" sz="1600" b="0" i="0">
                  <a:solidFill>
                    <a:schemeClr val="bg2">
                      <a:lumMod val="75000"/>
                    </a:schemeClr>
                  </a:solidFill>
                  <a:latin typeface="Cambria Math" panose="02040503050406030204" pitchFamily="18" charset="0"/>
                </a:rPr>
                <a:t>")</a:t>
              </a:r>
              <a:r>
                <a:rPr lang="en-US" sz="1600" i="0">
                  <a:latin typeface="Cambria Math" panose="02040503050406030204" pitchFamily="18" charset="0"/>
                </a:rPr>
                <a:t>+</a:t>
              </a:r>
              <a:r>
                <a:rPr lang="en-US" sz="1600" i="0">
                  <a:solidFill>
                    <a:schemeClr val="bg2">
                      <a:lumMod val="75000"/>
                    </a:schemeClr>
                  </a:solidFill>
                  <a:latin typeface="Cambria Math" panose="02040503050406030204" pitchFamily="18" charset="0"/>
                </a:rPr>
                <a:t>(</a:t>
              </a:r>
              <a:r>
                <a:rPr lang="en-US" sz="1600" b="0" i="0">
                  <a:solidFill>
                    <a:srgbClr val="00B050"/>
                  </a:solidFill>
                  <a:latin typeface="Cambria Math" panose="02040503050406030204" pitchFamily="18" charset="0"/>
                </a:rPr>
                <a:t>(</a:t>
              </a:r>
              <a:r>
                <a:rPr lang="en-US" sz="1600" b="0" i="0">
                  <a:solidFill>
                    <a:schemeClr val="tx1"/>
                  </a:solidFill>
                  <a:latin typeface="Cambria Math" panose="02040503050406030204" pitchFamily="18" charset="0"/>
                </a:rPr>
                <a:t>B/6)∗</a:t>
              </a:r>
              <a:r>
                <a:rPr lang="en-US" sz="1600" b="0" i="0">
                  <a:solidFill>
                    <a:schemeClr val="bg1">
                      <a:lumMod val="65000"/>
                    </a:schemeClr>
                  </a:solidFill>
                  <a:latin typeface="Cambria Math" panose="02040503050406030204" pitchFamily="18" charset="0"/>
                </a:rPr>
                <a:t>(</a:t>
              </a:r>
              <a:r>
                <a:rPr lang="en-US" sz="1600" b="0" i="0">
                  <a:solidFill>
                    <a:srgbClr val="7030A0"/>
                  </a:solidFill>
                  <a:latin typeface="Cambria Math" panose="02040503050406030204" pitchFamily="18" charset="0"/>
                </a:rPr>
                <a:t>"</a:t>
              </a:r>
              <a:r>
                <a:rPr lang="en-US" sz="1600" i="0">
                  <a:solidFill>
                    <a:srgbClr val="7030A0"/>
                  </a:solidFill>
                  <a:latin typeface="Cambria Math" panose="02040503050406030204" pitchFamily="18" charset="0"/>
                </a:rPr>
                <a:t>(</a:t>
              </a:r>
              <a:r>
                <a:rPr lang="en-US" sz="1600" i="0">
                  <a:latin typeface="Cambria Math" panose="02040503050406030204" pitchFamily="18" charset="0"/>
                </a:rPr>
                <a:t>"C" </a:t>
              </a:r>
              <a:r>
                <a:rPr lang="en-US" sz="1600" i="0">
                  <a:solidFill>
                    <a:srgbClr val="836967"/>
                  </a:solidFill>
                  <a:latin typeface="Cambria Math" panose="02040503050406030204" pitchFamily="18" charset="0"/>
                </a:rPr>
                <a:t>_"</a:t>
              </a:r>
              <a:r>
                <a:rPr lang="en-US" sz="1600" i="0">
                  <a:latin typeface="Cambria Math" panose="02040503050406030204" pitchFamily="18" charset="0"/>
                </a:rPr>
                <a:t>1" ^2</a:t>
              </a:r>
              <a:r>
                <a:rPr lang="en-US" sz="1600" i="0">
                  <a:solidFill>
                    <a:srgbClr val="7030A0"/>
                  </a:solidFill>
                  <a:latin typeface="Cambria Math" panose="02040503050406030204" pitchFamily="18" charset="0"/>
                </a:rPr>
                <a:t>)"</a:t>
              </a:r>
              <a:r>
                <a:rPr lang="en-US" sz="1600" i="0">
                  <a:latin typeface="Cambria Math" panose="02040503050406030204" pitchFamily="18" charset="0"/>
                </a:rPr>
                <a:t>+</a:t>
              </a:r>
              <a:r>
                <a:rPr lang="en-US" sz="1600" i="0">
                  <a:solidFill>
                    <a:srgbClr val="7030A0"/>
                  </a:solidFill>
                  <a:latin typeface="Cambria Math" panose="02040503050406030204" pitchFamily="18" charset="0"/>
                </a:rPr>
                <a:t>"(</a:t>
              </a:r>
              <a:r>
                <a:rPr lang="en-US" sz="1600" i="0">
                  <a:latin typeface="Cambria Math" panose="02040503050406030204" pitchFamily="18" charset="0"/>
                </a:rPr>
                <a:t>"C" </a:t>
              </a:r>
              <a:r>
                <a:rPr lang="en-US" sz="1600" i="0">
                  <a:solidFill>
                    <a:srgbClr val="836967"/>
                  </a:solidFill>
                  <a:latin typeface="Cambria Math" panose="02040503050406030204" pitchFamily="18" charset="0"/>
                </a:rPr>
                <a:t>_"</a:t>
              </a:r>
              <a:r>
                <a:rPr lang="en-US" sz="1600" i="0">
                  <a:latin typeface="Cambria Math" panose="02040503050406030204" pitchFamily="18" charset="0"/>
                </a:rPr>
                <a:t>2" ^"2</a:t>
              </a:r>
              <a:r>
                <a:rPr lang="en-US" sz="1600" i="0">
                  <a:solidFill>
                    <a:srgbClr val="7030A0"/>
                  </a:solidFill>
                  <a:latin typeface="Cambria Math" panose="02040503050406030204" pitchFamily="18" charset="0"/>
                </a:rPr>
                <a:t>")"</a:t>
              </a:r>
              <a:r>
                <a:rPr lang="en-US" sz="1600" i="0">
                  <a:latin typeface="Cambria Math" panose="02040503050406030204" pitchFamily="18" charset="0"/>
                </a:rPr>
                <a:t>+</a:t>
              </a:r>
              <a:r>
                <a:rPr lang="en-US" sz="1600" i="0">
                  <a:solidFill>
                    <a:srgbClr val="00B050"/>
                  </a:solidFill>
                  <a:latin typeface="Cambria Math" panose="02040503050406030204" pitchFamily="18" charset="0"/>
                </a:rPr>
                <a:t>(</a:t>
              </a:r>
              <a:r>
                <a:rPr lang="en-US" sz="1600" i="0">
                  <a:solidFill>
                    <a:srgbClr val="836967"/>
                  </a:solidFill>
                  <a:latin typeface="Cambria Math" panose="02040503050406030204" pitchFamily="18" charset="0"/>
                </a:rPr>
                <a:t>" </a:t>
              </a:r>
              <a:r>
                <a:rPr lang="en-US" sz="1600" i="0">
                  <a:latin typeface="Cambria Math" panose="02040503050406030204" pitchFamily="18" charset="0"/>
                </a:rPr>
                <a:t>"C" </a:t>
              </a:r>
              <a:r>
                <a:rPr lang="en-US" sz="1600" i="0">
                  <a:solidFill>
                    <a:srgbClr val="836967"/>
                  </a:solidFill>
                  <a:latin typeface="Cambria Math" panose="02040503050406030204" pitchFamily="18" charset="0"/>
                </a:rPr>
                <a:t>_"</a:t>
              </a:r>
              <a:r>
                <a:rPr lang="en-US" sz="1600" i="0">
                  <a:latin typeface="Cambria Math" panose="02040503050406030204" pitchFamily="18" charset="0"/>
                </a:rPr>
                <a:t>1" </a:t>
              </a:r>
              <a:r>
                <a:rPr lang="en-US" sz="1600" i="0">
                  <a:solidFill>
                    <a:srgbClr val="836967"/>
                  </a:solidFill>
                  <a:latin typeface="Cambria Math" panose="02040503050406030204" pitchFamily="18" charset="0"/>
                </a:rPr>
                <a:t> 〖"∗</a:t>
              </a:r>
              <a:r>
                <a:rPr lang="en-US" sz="1600" i="0">
                  <a:latin typeface="Cambria Math" panose="02040503050406030204" pitchFamily="18" charset="0"/>
                </a:rPr>
                <a:t>C" </a:t>
              </a:r>
              <a:r>
                <a:rPr lang="en-US" sz="1600" i="0">
                  <a:solidFill>
                    <a:srgbClr val="836967"/>
                  </a:solidFill>
                  <a:latin typeface="Cambria Math" panose="02040503050406030204" pitchFamily="18" charset="0"/>
                </a:rPr>
                <a:t>〗_"</a:t>
              </a:r>
              <a:r>
                <a:rPr lang="en-US" sz="1600" i="0">
                  <a:latin typeface="Cambria Math" panose="02040503050406030204" pitchFamily="18" charset="0"/>
                </a:rPr>
                <a:t>2" </a:t>
              </a:r>
              <a:r>
                <a:rPr lang="en-US" sz="1600" i="0">
                  <a:solidFill>
                    <a:srgbClr val="00B050"/>
                  </a:solidFill>
                  <a:latin typeface="Cambria Math" panose="02040503050406030204" pitchFamily="18" charset="0"/>
                </a:rPr>
                <a:t>)</a:t>
              </a:r>
              <a:r>
                <a:rPr lang="en-US" sz="1600" b="0" i="0">
                  <a:solidFill>
                    <a:schemeClr val="bg1">
                      <a:lumMod val="65000"/>
                    </a:schemeClr>
                  </a:solidFill>
                  <a:latin typeface="Cambria Math" panose="02040503050406030204" pitchFamily="18" charset="0"/>
                </a:rPr>
                <a:t>")</a:t>
              </a:r>
              <a:r>
                <a:rPr lang="en-US" sz="1600" i="0">
                  <a:solidFill>
                    <a:schemeClr val="bg2">
                      <a:lumMod val="75000"/>
                    </a:schemeClr>
                  </a:solidFill>
                  <a:latin typeface="Cambria Math" panose="02040503050406030204" pitchFamily="18" charset="0"/>
                </a:rPr>
                <a:t>)</a:t>
              </a:r>
              <a:r>
                <a:rPr lang="en-US" sz="1600" b="0" i="0">
                  <a:solidFill>
                    <a:srgbClr val="FF0000"/>
                  </a:solidFill>
                  <a:latin typeface="Cambria Math" panose="02040503050406030204" pitchFamily="18" charset="0"/>
                </a:rPr>
                <a:t>)</a:t>
              </a:r>
              <a:r>
                <a:rPr lang="en-US" sz="1600" i="0">
                  <a:latin typeface="Cambria Math" panose="02040503050406030204" pitchFamily="18" charset="0"/>
                </a:rPr>
                <a:t>∗"</a:t>
              </a:r>
              <a:endParaRPr lang="en-US" sz="1600"/>
            </a:p>
            <a:p>
              <a:pPr algn="ctr"/>
              <a:r>
                <a:rPr lang="en-US" sz="1600">
                  <a:solidFill>
                    <a:srgbClr val="FFC000"/>
                  </a:solidFill>
                </a:rPr>
                <a:t>(</a:t>
              </a:r>
              <a:r>
                <a:rPr lang="en-US" sz="1600" i="0">
                  <a:latin typeface="Cambria Math" panose="02040503050406030204" pitchFamily="18" charset="0"/>
                </a:rPr>
                <a:t>"1+</a:t>
              </a:r>
              <a:r>
                <a:rPr lang="en-US" sz="1600" b="0" i="0">
                  <a:solidFill>
                    <a:srgbClr val="FF0000"/>
                  </a:solidFill>
                  <a:latin typeface="Cambria Math" panose="02040503050406030204" pitchFamily="18" charset="0"/>
                </a:rPr>
                <a:t>(</a:t>
              </a:r>
              <a:r>
                <a:rPr lang="en-US" sz="1600" b="0" i="0">
                  <a:latin typeface="Cambria Math" panose="02040503050406030204" pitchFamily="18" charset="0"/>
                </a:rPr>
                <a:t>(tan</a:t>
              </a:r>
              <a:r>
                <a:rPr lang="en-US" sz="1600" b="0" i="0">
                  <a:solidFill>
                    <a:srgbClr val="7030A0"/>
                  </a:solidFill>
                  <a:latin typeface="Cambria Math" panose="02040503050406030204" pitchFamily="18" charset="0"/>
                </a:rPr>
                <a:t>(radians</a:t>
              </a:r>
              <a:r>
                <a:rPr lang="en-US" sz="1600" b="0" i="0">
                  <a:solidFill>
                    <a:srgbClr val="00B050"/>
                  </a:solidFill>
                  <a:latin typeface="Cambria Math" panose="02040503050406030204" pitchFamily="18" charset="0"/>
                </a:rPr>
                <a:t>(</a:t>
              </a:r>
              <a:r>
                <a:rPr lang="el-GR" sz="1600" b="0" i="0">
                  <a:solidFill>
                    <a:srgbClr val="00B05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" θ</a:t>
              </a:r>
              <a:r>
                <a:rPr lang="en-US" sz="1600" b="0" i="0">
                  <a:solidFill>
                    <a:srgbClr val="00B05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)</a:t>
              </a:r>
              <a:r>
                <a:rPr lang="en-US" sz="1600" b="0" i="0">
                  <a:solidFill>
                    <a:srgbClr val="7030A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)</a:t>
              </a:r>
              <a:r>
                <a:rPr lang="en-US" sz="16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)^2</a:t>
              </a:r>
              <a:r>
                <a:rPr lang="en-US" sz="1600" b="0" i="0">
                  <a:solidFill>
                    <a:srgbClr val="FF000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)</a:t>
              </a:r>
              <a:r>
                <a:rPr lang="en-US" sz="1600" b="0" i="0">
                  <a:solidFill>
                    <a:srgbClr val="FFC00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)</a:t>
              </a:r>
              <a:endParaRPr lang="en-US" sz="1600">
                <a:solidFill>
                  <a:srgbClr val="FFC000"/>
                </a:solidFill>
              </a:endParaRPr>
            </a:p>
          </xdr:txBody>
        </xdr:sp>
      </mc:Fallback>
    </mc:AlternateContent>
    <xdr:clientData/>
  </xdr:twoCellAnchor>
  <xdr:twoCellAnchor>
    <xdr:from>
      <xdr:col>4</xdr:col>
      <xdr:colOff>511629</xdr:colOff>
      <xdr:row>3</xdr:row>
      <xdr:rowOff>103414</xdr:rowOff>
    </xdr:from>
    <xdr:to>
      <xdr:col>6</xdr:col>
      <xdr:colOff>221909</xdr:colOff>
      <xdr:row>6</xdr:row>
      <xdr:rowOff>178245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TextBox 49">
              <a:extLst>
                <a:ext uri="{FF2B5EF4-FFF2-40B4-BE49-F238E27FC236}">
                  <a16:creationId xmlns:a16="http://schemas.microsoft.com/office/drawing/2014/main" id="{F980546D-B27D-42B5-8C2C-4E62A4D9B0FC}"/>
                </a:ext>
              </a:extLst>
            </xdr:cNvPr>
            <xdr:cNvSpPr txBox="1"/>
          </xdr:nvSpPr>
          <xdr:spPr>
            <a:xfrm>
              <a:off x="2950029" y="723900"/>
              <a:ext cx="929480" cy="646331"/>
            </a:xfrm>
            <a:prstGeom prst="rect">
              <a:avLst/>
            </a:prstGeom>
            <a:noFill/>
          </xdr:spPr>
          <xdr:txBody>
            <a:bodyPr wrap="square">
              <a:spAutoFit/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sty m:val="p"/>
                      </m:rPr>
                      <a:rPr lang="en-US">
                        <a:latin typeface="Cambria Math" panose="02040503050406030204" pitchFamily="18" charset="0"/>
                      </a:rPr>
                      <m:t>G</m:t>
                    </m:r>
                    <m:r>
                      <a:rPr lang="en-US" i="0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n-US" i="1">
                            <a:solidFill>
                              <a:srgbClr val="836967"/>
                            </a:solidFill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sSup>
                          <m:sSupPr>
                            <m:ctrlPr>
                              <a:rPr lang="en-US" i="1">
                                <a:solidFill>
                                  <a:srgbClr val="836967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r>
                              <m:rPr>
                                <m:sty m:val="p"/>
                              </m:rPr>
                              <a:rPr lang="en-US" i="0">
                                <a:latin typeface="Cambria Math" panose="02040503050406030204" pitchFamily="18" charset="0"/>
                              </a:rPr>
                              <m:t>A</m:t>
                            </m:r>
                          </m:e>
                          <m:sup>
                            <m:r>
                              <a:rPr lang="en-US" i="0">
                                <a:latin typeface="Cambria Math" panose="02040503050406030204" pitchFamily="18" charset="0"/>
                              </a:rPr>
                              <m:t>2</m:t>
                            </m:r>
                          </m:sup>
                        </m:sSup>
                      </m:num>
                      <m:den>
                        <m:r>
                          <a:rPr lang="en-US" i="0">
                            <a:latin typeface="Cambria Math" panose="02040503050406030204" pitchFamily="18" charset="0"/>
                          </a:rPr>
                          <m:t>2</m:t>
                        </m:r>
                        <m:r>
                          <m:rPr>
                            <m:sty m:val="p"/>
                          </m:rPr>
                          <a:rPr lang="en-US" i="0">
                            <a:latin typeface="Cambria Math" panose="02040503050406030204" pitchFamily="18" charset="0"/>
                          </a:rPr>
                          <m:t>B</m:t>
                        </m:r>
                      </m:den>
                    </m:f>
                  </m:oMath>
                </m:oMathPara>
              </a14:m>
              <a:endParaRPr lang="en-US"/>
            </a:p>
          </xdr:txBody>
        </xdr:sp>
      </mc:Choice>
      <mc:Fallback xmlns="">
        <xdr:sp macro="" textlink="">
          <xdr:nvSpPr>
            <xdr:cNvPr id="5" name="TextBox 49">
              <a:extLst>
                <a:ext uri="{FF2B5EF4-FFF2-40B4-BE49-F238E27FC236}">
                  <a16:creationId xmlns:a16="http://schemas.microsoft.com/office/drawing/2014/main" id="{F980546D-B27D-42B5-8C2C-4E62A4D9B0FC}"/>
                </a:ext>
              </a:extLst>
            </xdr:cNvPr>
            <xdr:cNvSpPr txBox="1"/>
          </xdr:nvSpPr>
          <xdr:spPr>
            <a:xfrm>
              <a:off x="2950029" y="723900"/>
              <a:ext cx="929480" cy="646331"/>
            </a:xfrm>
            <a:prstGeom prst="rect">
              <a:avLst/>
            </a:prstGeom>
            <a:noFill/>
          </xdr:spPr>
          <xdr:txBody>
            <a:bodyPr wrap="square">
              <a:spAutoFit/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:r>
                <a:rPr lang="en-US" i="0">
                  <a:latin typeface="Cambria Math" panose="02040503050406030204" pitchFamily="18" charset="0"/>
                </a:rPr>
                <a:t>G=A</a:t>
              </a:r>
              <a:r>
                <a:rPr lang="en-US" i="0">
                  <a:solidFill>
                    <a:srgbClr val="836967"/>
                  </a:solidFill>
                  <a:latin typeface="Cambria Math" panose="02040503050406030204" pitchFamily="18" charset="0"/>
                </a:rPr>
                <a:t>^</a:t>
              </a:r>
              <a:r>
                <a:rPr lang="en-US" i="0">
                  <a:latin typeface="Cambria Math" panose="02040503050406030204" pitchFamily="18" charset="0"/>
                </a:rPr>
                <a:t>2</a:t>
              </a:r>
              <a:r>
                <a:rPr lang="en-US" i="0">
                  <a:solidFill>
                    <a:srgbClr val="836967"/>
                  </a:solidFill>
                  <a:latin typeface="Cambria Math" panose="02040503050406030204" pitchFamily="18" charset="0"/>
                </a:rPr>
                <a:t>/</a:t>
              </a:r>
              <a:r>
                <a:rPr lang="en-US" i="0">
                  <a:latin typeface="Cambria Math" panose="02040503050406030204" pitchFamily="18" charset="0"/>
                </a:rPr>
                <a:t>2B</a:t>
              </a:r>
              <a:endParaRPr lang="en-US"/>
            </a:p>
          </xdr:txBody>
        </xdr:sp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103414</xdr:colOff>
      <xdr:row>14</xdr:row>
      <xdr:rowOff>157843</xdr:rowOff>
    </xdr:from>
    <xdr:to>
      <xdr:col>10</xdr:col>
      <xdr:colOff>227654</xdr:colOff>
      <xdr:row>18</xdr:row>
      <xdr:rowOff>16590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20">
              <a:extLst>
                <a:ext uri="{FF2B5EF4-FFF2-40B4-BE49-F238E27FC236}">
                  <a16:creationId xmlns:a16="http://schemas.microsoft.com/office/drawing/2014/main" id="{800873AE-0E4C-4CC8-B61F-FAFCEFD762C0}"/>
                </a:ext>
              </a:extLst>
            </xdr:cNvPr>
            <xdr:cNvSpPr txBox="1"/>
          </xdr:nvSpPr>
          <xdr:spPr>
            <a:xfrm>
              <a:off x="103414" y="2872468"/>
              <a:ext cx="6467890" cy="620747"/>
            </a:xfrm>
            <a:prstGeom prst="rect">
              <a:avLst/>
            </a:prstGeom>
            <a:solidFill>
              <a:schemeClr val="bg1"/>
            </a:solidFill>
          </xdr:spPr>
          <xdr:txBody>
            <a:bodyPr wrap="square">
              <a:spAutoFit/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14:m>
                <m:oMathPara xmlns:m="http://schemas.openxmlformats.org/officeDocument/2006/math">
                  <m:oMathParaPr>
                    <m:jc m:val="left"/>
                  </m:oMathParaPr>
                  <m:oMath xmlns:m="http://schemas.openxmlformats.org/officeDocument/2006/math">
                    <m:r>
                      <m:rPr>
                        <m:nor/>
                      </m:rPr>
                      <a:rPr lang="en-US" sz="1600" i="0">
                        <a:latin typeface="Cambria Math" panose="02040503050406030204" pitchFamily="18" charset="0"/>
                      </a:rPr>
                      <m:t>E</m:t>
                    </m:r>
                    <m:r>
                      <m:rPr>
                        <m:nor/>
                      </m:rPr>
                      <a:rPr lang="en-US" sz="1600" i="0">
                        <a:latin typeface="Cambria Math" panose="02040503050406030204" pitchFamily="18" charset="0"/>
                      </a:rPr>
                      <m:t>=</m:t>
                    </m:r>
                    <m:r>
                      <m:rPr>
                        <m:nor/>
                      </m:rPr>
                      <a:rPr lang="en-US" sz="1600" i="0">
                        <a:latin typeface="Cambria Math" panose="02040503050406030204" pitchFamily="18" charset="0"/>
                      </a:rPr>
                      <m:t>W</m:t>
                    </m:r>
                    <m:r>
                      <m:rPr>
                        <m:nor/>
                      </m:rPr>
                      <a:rPr lang="en-US" sz="1600" b="0" i="0">
                        <a:latin typeface="Cambria Math" panose="02040503050406030204" pitchFamily="18" charset="0"/>
                      </a:rPr>
                      <m:t>∗</m:t>
                    </m:r>
                    <m:r>
                      <m:rPr>
                        <m:nor/>
                      </m:rPr>
                      <a:rPr lang="en-US" sz="1600" b="0" i="0">
                        <a:solidFill>
                          <a:srgbClr val="FF0000"/>
                        </a:solidFill>
                        <a:latin typeface="Cambria Math" panose="02040503050406030204" pitchFamily="18" charset="0"/>
                      </a:rPr>
                      <m:t>(</m:t>
                    </m:r>
                    <m:r>
                      <m:rPr>
                        <m:nor/>
                      </m:rPr>
                      <a:rPr lang="en-US" sz="1600" i="0">
                        <a:latin typeface="Cambria Math" panose="02040503050406030204" pitchFamily="18" charset="0"/>
                      </a:rPr>
                      <m:t>G</m:t>
                    </m:r>
                    <m:r>
                      <m:rPr>
                        <m:nor/>
                      </m:rPr>
                      <a:rPr lang="en-US" sz="1600" i="0">
                        <a:latin typeface="Cambria Math" panose="02040503050406030204" pitchFamily="18" charset="0"/>
                      </a:rPr>
                      <m:t>+((</m:t>
                    </m:r>
                    <m:r>
                      <m:rPr>
                        <m:nor/>
                      </m:rPr>
                      <a:rPr lang="en-US" sz="1600" b="0" i="0">
                        <a:solidFill>
                          <a:schemeClr val="tx1"/>
                        </a:solidFill>
                        <a:latin typeface="Cambria Math" panose="02040503050406030204" pitchFamily="18" charset="0"/>
                      </a:rPr>
                      <m:t>A</m:t>
                    </m:r>
                    <m:r>
                      <m:rPr>
                        <m:nor/>
                      </m:rPr>
                      <a:rPr lang="en-US" sz="1600" b="0" i="0">
                        <a:solidFill>
                          <a:schemeClr val="tx1"/>
                        </a:solidFill>
                        <a:latin typeface="Cambria Math" panose="02040503050406030204" pitchFamily="18" charset="0"/>
                      </a:rPr>
                      <m:t>/2)∗</m:t>
                    </m:r>
                    <m:d>
                      <m:dPr>
                        <m:ctrlPr>
                          <a:rPr lang="en-US" sz="1600" i="1">
                            <a:solidFill>
                              <a:srgbClr val="836967"/>
                            </a:solidFill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en-US" sz="1600" i="1">
                                <a:solidFill>
                                  <a:srgbClr val="836967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m:rPr>
                                <m:nor/>
                              </m:rPr>
                              <a:rPr lang="en-US" sz="1600" i="0">
                                <a:latin typeface="Cambria Math" panose="02040503050406030204" pitchFamily="18" charset="0"/>
                              </a:rPr>
                              <m:t>C</m:t>
                            </m:r>
                          </m:e>
                          <m:sub>
                            <m:r>
                              <m:rPr>
                                <m:nor/>
                              </m:rPr>
                              <a:rPr lang="en-US" sz="1600" i="0">
                                <a:latin typeface="Cambria Math" panose="02040503050406030204" pitchFamily="18" charset="0"/>
                              </a:rPr>
                              <m:t>1</m:t>
                            </m:r>
                          </m:sub>
                        </m:sSub>
                        <m:r>
                          <m:rPr>
                            <m:nor/>
                          </m:rPr>
                          <a:rPr lang="en-US" sz="1600" i="0">
                            <a:latin typeface="Cambria Math" panose="02040503050406030204" pitchFamily="18" charset="0"/>
                          </a:rPr>
                          <m:t>+</m:t>
                        </m:r>
                        <m:sSub>
                          <m:sSubPr>
                            <m:ctrlPr>
                              <a:rPr lang="en-US" sz="1600" i="1">
                                <a:solidFill>
                                  <a:srgbClr val="836967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m:rPr>
                                <m:nor/>
                              </m:rPr>
                              <a:rPr lang="en-US" sz="1600" i="0">
                                <a:latin typeface="Cambria Math" panose="02040503050406030204" pitchFamily="18" charset="0"/>
                              </a:rPr>
                              <m:t>C</m:t>
                            </m:r>
                          </m:e>
                          <m:sub>
                            <m:r>
                              <m:rPr>
                                <m:nor/>
                              </m:rPr>
                              <a:rPr lang="en-US" sz="1600" i="0">
                                <a:latin typeface="Cambria Math" panose="02040503050406030204" pitchFamily="18" charset="0"/>
                              </a:rPr>
                              <m:t>2</m:t>
                            </m:r>
                          </m:sub>
                        </m:sSub>
                      </m:e>
                    </m:d>
                    <m:r>
                      <m:rPr>
                        <m:nor/>
                      </m:rPr>
                      <a:rPr lang="en-US" sz="1600" b="0" i="0">
                        <a:solidFill>
                          <a:schemeClr val="bg2">
                            <a:lumMod val="75000"/>
                          </a:schemeClr>
                        </a:solidFill>
                        <a:latin typeface="Cambria Math" panose="02040503050406030204" pitchFamily="18" charset="0"/>
                      </a:rPr>
                      <m:t>)</m:t>
                    </m:r>
                    <m:r>
                      <m:rPr>
                        <m:nor/>
                      </m:rPr>
                      <a:rPr lang="en-US" sz="1600" i="0">
                        <a:latin typeface="Cambria Math" panose="02040503050406030204" pitchFamily="18" charset="0"/>
                      </a:rPr>
                      <m:t>+</m:t>
                    </m:r>
                    <m:r>
                      <m:rPr>
                        <m:nor/>
                      </m:rPr>
                      <a:rPr lang="en-US" sz="1600">
                        <a:solidFill>
                          <a:schemeClr val="bg2">
                            <a:lumMod val="75000"/>
                          </a:schemeClr>
                        </a:solidFill>
                        <a:latin typeface="Cambria Math" panose="02040503050406030204" pitchFamily="18" charset="0"/>
                      </a:rPr>
                      <m:t>(</m:t>
                    </m:r>
                    <m:r>
                      <m:rPr>
                        <m:nor/>
                      </m:rPr>
                      <a:rPr lang="en-US" sz="1600" b="0" i="0">
                        <a:solidFill>
                          <a:srgbClr val="00B050"/>
                        </a:solidFill>
                        <a:latin typeface="Cambria Math" panose="02040503050406030204" pitchFamily="18" charset="0"/>
                      </a:rPr>
                      <m:t>(</m:t>
                    </m:r>
                    <m:r>
                      <m:rPr>
                        <m:nor/>
                      </m:rPr>
                      <a:rPr lang="en-US" sz="1600" b="0" i="0">
                        <a:solidFill>
                          <a:schemeClr val="tx1"/>
                        </a:solidFill>
                        <a:latin typeface="Cambria Math" panose="02040503050406030204" pitchFamily="18" charset="0"/>
                      </a:rPr>
                      <m:t>B</m:t>
                    </m:r>
                    <m:r>
                      <m:rPr>
                        <m:nor/>
                      </m:rPr>
                      <a:rPr lang="en-US" sz="1600" b="0" i="0">
                        <a:solidFill>
                          <a:schemeClr val="tx1"/>
                        </a:solidFill>
                        <a:latin typeface="Cambria Math" panose="02040503050406030204" pitchFamily="18" charset="0"/>
                      </a:rPr>
                      <m:t>/6)∗(</m:t>
                    </m:r>
                    <m:r>
                      <a:rPr lang="en-US" sz="1600" i="1">
                        <a:solidFill>
                          <a:srgbClr val="7030A0"/>
                        </a:solidFill>
                        <a:latin typeface="Cambria Math" panose="02040503050406030204" pitchFamily="18" charset="0"/>
                      </a:rPr>
                      <m:t>(</m:t>
                    </m:r>
                    <m:sSub>
                      <m:sSubPr>
                        <m:ctrlPr>
                          <a:rPr lang="en-US" sz="1600" i="1">
                            <a:solidFill>
                              <a:srgbClr val="836967"/>
                            </a:solidFill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m:rPr>
                            <m:nor/>
                          </m:rPr>
                          <a:rPr lang="en-US" sz="1600">
                            <a:latin typeface="Cambria Math" panose="02040503050406030204" pitchFamily="18" charset="0"/>
                          </a:rPr>
                          <m:t>C</m:t>
                        </m:r>
                      </m:e>
                      <m:sub>
                        <m:r>
                          <m:rPr>
                            <m:nor/>
                          </m:rPr>
                          <a:rPr lang="en-US" sz="1600">
                            <a:latin typeface="Cambria Math" panose="02040503050406030204" pitchFamily="18" charset="0"/>
                          </a:rPr>
                          <m:t>1</m:t>
                        </m:r>
                      </m:sub>
                    </m:sSub>
                    <m:r>
                      <a:rPr lang="en-US" sz="1600" i="1">
                        <a:latin typeface="Cambria Math" panose="02040503050406030204" pitchFamily="18" charset="0"/>
                      </a:rPr>
                      <m:t>^2</m:t>
                    </m:r>
                    <m:r>
                      <a:rPr lang="en-US" sz="1600" i="1">
                        <a:solidFill>
                          <a:srgbClr val="7030A0"/>
                        </a:solidFill>
                        <a:latin typeface="Cambria Math" panose="02040503050406030204" pitchFamily="18" charset="0"/>
                      </a:rPr>
                      <m:t>)</m:t>
                    </m:r>
                    <m:r>
                      <m:rPr>
                        <m:nor/>
                      </m:rPr>
                      <a:rPr lang="en-US" sz="1600">
                        <a:latin typeface="Cambria Math" panose="02040503050406030204" pitchFamily="18" charset="0"/>
                      </a:rPr>
                      <m:t>+</m:t>
                    </m:r>
                    <m:r>
                      <a:rPr lang="en-US" sz="1600" i="1">
                        <a:solidFill>
                          <a:srgbClr val="7030A0"/>
                        </a:solidFill>
                        <a:latin typeface="Cambria Math" panose="02040503050406030204" pitchFamily="18" charset="0"/>
                      </a:rPr>
                      <m:t>(</m:t>
                    </m:r>
                    <m:sSub>
                      <m:sSubPr>
                        <m:ctrlPr>
                          <a:rPr lang="en-US" sz="1600" i="1">
                            <a:solidFill>
                              <a:srgbClr val="836967"/>
                            </a:solidFill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m:rPr>
                            <m:nor/>
                          </m:rPr>
                          <a:rPr lang="en-US" sz="1600">
                            <a:latin typeface="Cambria Math" panose="02040503050406030204" pitchFamily="18" charset="0"/>
                          </a:rPr>
                          <m:t>C</m:t>
                        </m:r>
                      </m:e>
                      <m:sub>
                        <m:r>
                          <m:rPr>
                            <m:nor/>
                          </m:rPr>
                          <a:rPr lang="en-US" sz="1600">
                            <a:latin typeface="Cambria Math" panose="02040503050406030204" pitchFamily="18" charset="0"/>
                          </a:rPr>
                          <m:t>2</m:t>
                        </m:r>
                      </m:sub>
                    </m:sSub>
                    <m:r>
                      <a:rPr lang="en-US" sz="1600" i="1">
                        <a:latin typeface="Cambria Math" panose="02040503050406030204" pitchFamily="18" charset="0"/>
                      </a:rPr>
                      <m:t>^</m:t>
                    </m:r>
                    <m:r>
                      <m:rPr>
                        <m:nor/>
                      </m:rPr>
                      <a:rPr lang="en-US" sz="1600">
                        <a:latin typeface="Cambria Math" panose="02040503050406030204" pitchFamily="18" charset="0"/>
                      </a:rPr>
                      <m:t>2</m:t>
                    </m:r>
                    <m:r>
                      <a:rPr lang="en-US" sz="1600" i="1">
                        <a:solidFill>
                          <a:srgbClr val="7030A0"/>
                        </a:solidFill>
                        <a:latin typeface="Cambria Math" panose="02040503050406030204" pitchFamily="18" charset="0"/>
                      </a:rPr>
                      <m:t>)</m:t>
                    </m:r>
                    <m:r>
                      <m:rPr>
                        <m:nor/>
                      </m:rPr>
                      <a:rPr lang="en-US" sz="1600">
                        <a:latin typeface="Cambria Math" panose="02040503050406030204" pitchFamily="18" charset="0"/>
                      </a:rPr>
                      <m:t>+</m:t>
                    </m:r>
                    <m:r>
                      <m:rPr>
                        <m:nor/>
                      </m:rPr>
                      <a:rPr lang="en-US" sz="1600">
                        <a:solidFill>
                          <a:srgbClr val="00B050"/>
                        </a:solidFill>
                        <a:latin typeface="Cambria Math" panose="02040503050406030204" pitchFamily="18" charset="0"/>
                      </a:rPr>
                      <m:t>(</m:t>
                    </m:r>
                    <m:sSub>
                      <m:sSubPr>
                        <m:ctrlPr>
                          <a:rPr lang="en-US" sz="1600" i="1">
                            <a:solidFill>
                              <a:srgbClr val="836967"/>
                            </a:solidFill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m:rPr>
                            <m:nor/>
                          </m:rPr>
                          <a:rPr lang="en-US" sz="1600">
                            <a:latin typeface="Cambria Math" panose="02040503050406030204" pitchFamily="18" charset="0"/>
                          </a:rPr>
                          <m:t>C</m:t>
                        </m:r>
                      </m:e>
                      <m:sub>
                        <m:r>
                          <m:rPr>
                            <m:nor/>
                          </m:rPr>
                          <a:rPr lang="en-US" sz="1600">
                            <a:latin typeface="Cambria Math" panose="02040503050406030204" pitchFamily="18" charset="0"/>
                          </a:rPr>
                          <m:t>1</m:t>
                        </m:r>
                      </m:sub>
                    </m:sSub>
                    <m:sSub>
                      <m:sSubPr>
                        <m:ctrlPr>
                          <a:rPr lang="en-US" sz="1600" i="1">
                            <a:solidFill>
                              <a:srgbClr val="836967"/>
                            </a:solidFill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m:rPr>
                            <m:nor/>
                          </m:rPr>
                          <a:rPr lang="en-US" sz="1600">
                            <a:solidFill>
                              <a:srgbClr val="836967"/>
                            </a:solidFill>
                            <a:latin typeface="Cambria Math" panose="02040503050406030204" pitchFamily="18" charset="0"/>
                          </a:rPr>
                          <m:t>∗</m:t>
                        </m:r>
                        <m:r>
                          <m:rPr>
                            <m:nor/>
                          </m:rPr>
                          <a:rPr lang="en-US" sz="1600">
                            <a:latin typeface="Cambria Math" panose="02040503050406030204" pitchFamily="18" charset="0"/>
                          </a:rPr>
                          <m:t>C</m:t>
                        </m:r>
                      </m:e>
                      <m:sub>
                        <m:r>
                          <m:rPr>
                            <m:nor/>
                          </m:rPr>
                          <a:rPr lang="en-US" sz="1600">
                            <a:latin typeface="Cambria Math" panose="02040503050406030204" pitchFamily="18" charset="0"/>
                          </a:rPr>
                          <m:t>2</m:t>
                        </m:r>
                      </m:sub>
                    </m:sSub>
                    <m:r>
                      <a:rPr lang="en-US" sz="1600" i="1">
                        <a:solidFill>
                          <a:srgbClr val="00B050"/>
                        </a:solidFill>
                        <a:latin typeface="Cambria Math" panose="02040503050406030204" pitchFamily="18" charset="0"/>
                      </a:rPr>
                      <m:t>)</m:t>
                    </m:r>
                    <m:r>
                      <m:rPr>
                        <m:nor/>
                      </m:rPr>
                      <a:rPr lang="en-US" sz="1600" b="0" i="0">
                        <a:solidFill>
                          <a:schemeClr val="bg1">
                            <a:lumMod val="65000"/>
                          </a:schemeClr>
                        </a:solidFill>
                        <a:latin typeface="Cambria Math" panose="02040503050406030204" pitchFamily="18" charset="0"/>
                      </a:rPr>
                      <m:t>)</m:t>
                    </m:r>
                    <m:r>
                      <m:rPr>
                        <m:nor/>
                      </m:rPr>
                      <a:rPr lang="en-US" sz="1600">
                        <a:solidFill>
                          <a:schemeClr val="bg2">
                            <a:lumMod val="75000"/>
                          </a:schemeClr>
                        </a:solidFill>
                        <a:latin typeface="Cambria Math" panose="02040503050406030204" pitchFamily="18" charset="0"/>
                      </a:rPr>
                      <m:t>)</m:t>
                    </m:r>
                    <m:r>
                      <m:rPr>
                        <m:nor/>
                      </m:rPr>
                      <a:rPr lang="en-US" sz="1600" b="0" i="0">
                        <a:solidFill>
                          <a:srgbClr val="FF0000"/>
                        </a:solidFill>
                        <a:latin typeface="Cambria Math" panose="02040503050406030204" pitchFamily="18" charset="0"/>
                      </a:rPr>
                      <m:t>)</m:t>
                    </m:r>
                    <m:r>
                      <m:rPr>
                        <m:nor/>
                      </m:rPr>
                      <a:rPr lang="en-US" sz="1600">
                        <a:latin typeface="Cambria Math" panose="02040503050406030204" pitchFamily="18" charset="0"/>
                      </a:rPr>
                      <m:t>∗</m:t>
                    </m:r>
                  </m:oMath>
                </m:oMathPara>
              </a14:m>
              <a:endParaRPr lang="en-US" sz="1600"/>
            </a:p>
            <a:p>
              <a:pPr algn="ctr"/>
              <a:r>
                <a:rPr lang="en-US" sz="1600">
                  <a:solidFill>
                    <a:srgbClr val="FFC000"/>
                  </a:solidFill>
                </a:rPr>
                <a:t>(</a:t>
              </a:r>
              <a14:m>
                <m:oMath xmlns:m="http://schemas.openxmlformats.org/officeDocument/2006/math">
                  <m:r>
                    <m:rPr>
                      <m:nor/>
                    </m:rPr>
                    <a:rPr lang="en-US" sz="1600" i="0">
                      <a:latin typeface="Cambria Math" panose="02040503050406030204" pitchFamily="18" charset="0"/>
                    </a:rPr>
                    <m:t>1+</m:t>
                  </m:r>
                  <m:r>
                    <m:rPr>
                      <m:nor/>
                    </m:rPr>
                    <a:rPr lang="en-US" sz="1600" b="0" i="0">
                      <a:solidFill>
                        <a:srgbClr val="FF0000"/>
                      </a:solidFill>
                      <a:latin typeface="Cambria Math" panose="02040503050406030204" pitchFamily="18" charset="0"/>
                    </a:rPr>
                    <m:t>(</m:t>
                  </m:r>
                  <m:r>
                    <m:rPr>
                      <m:nor/>
                    </m:rPr>
                    <a:rPr lang="en-US" sz="1600" b="0" i="0">
                      <a:latin typeface="Cambria Math" panose="02040503050406030204" pitchFamily="18" charset="0"/>
                    </a:rPr>
                    <m:t>(</m:t>
                  </m:r>
                  <m:r>
                    <m:rPr>
                      <m:nor/>
                    </m:rPr>
                    <a:rPr lang="en-US" sz="1600" b="0" i="0">
                      <a:latin typeface="Cambria Math" panose="02040503050406030204" pitchFamily="18" charset="0"/>
                    </a:rPr>
                    <m:t>tan</m:t>
                  </m:r>
                  <m:r>
                    <m:rPr>
                      <m:nor/>
                    </m:rPr>
                    <a:rPr lang="en-US" sz="1600" b="0" i="0">
                      <a:solidFill>
                        <a:srgbClr val="7030A0"/>
                      </a:solidFill>
                      <a:latin typeface="Cambria Math" panose="02040503050406030204" pitchFamily="18" charset="0"/>
                    </a:rPr>
                    <m:t>(</m:t>
                  </m:r>
                  <m:r>
                    <m:rPr>
                      <m:nor/>
                    </m:rPr>
                    <a:rPr lang="en-US" sz="1600" b="0" i="0">
                      <a:solidFill>
                        <a:srgbClr val="7030A0"/>
                      </a:solidFill>
                      <a:latin typeface="Cambria Math" panose="02040503050406030204" pitchFamily="18" charset="0"/>
                    </a:rPr>
                    <m:t>radians</m:t>
                  </m:r>
                  <m:r>
                    <m:rPr>
                      <m:nor/>
                    </m:rPr>
                    <a:rPr lang="en-US" sz="1600" b="0" i="0">
                      <a:solidFill>
                        <a:srgbClr val="00B050"/>
                      </a:solidFill>
                      <a:latin typeface="Cambria Math" panose="02040503050406030204" pitchFamily="18" charset="0"/>
                    </a:rPr>
                    <m:t>(</m:t>
                  </m:r>
                  <m:r>
                    <m:rPr>
                      <m:sty m:val="p"/>
                    </m:rPr>
                    <a:rPr lang="el-GR" sz="1600" b="0" i="1">
                      <a:solidFill>
                        <a:srgbClr val="00B050"/>
                      </a:solidFill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θ</m:t>
                  </m:r>
                  <m:r>
                    <a:rPr lang="en-US" sz="1600" b="0" i="1">
                      <a:solidFill>
                        <a:srgbClr val="00B050"/>
                      </a:solidFill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)</m:t>
                  </m:r>
                  <m:r>
                    <a:rPr lang="en-US" sz="1600" b="0" i="1">
                      <a:solidFill>
                        <a:srgbClr val="7030A0"/>
                      </a:solidFill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)</m:t>
                  </m:r>
                  <m:r>
                    <a:rPr lang="en-US" sz="1600" b="0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)^2</m:t>
                  </m:r>
                  <m:r>
                    <a:rPr lang="en-US" sz="1600" b="0" i="1">
                      <a:solidFill>
                        <a:srgbClr val="FF0000"/>
                      </a:solidFill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)</m:t>
                  </m:r>
                  <m:r>
                    <a:rPr lang="en-US" sz="1600" b="0" i="1">
                      <a:solidFill>
                        <a:srgbClr val="FFC000"/>
                      </a:solidFill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)</m:t>
                  </m:r>
                </m:oMath>
              </a14:m>
              <a:endParaRPr lang="en-US" sz="1600">
                <a:solidFill>
                  <a:srgbClr val="FFC000"/>
                </a:solidFill>
              </a:endParaRPr>
            </a:p>
          </xdr:txBody>
        </xdr:sp>
      </mc:Choice>
      <mc:Fallback xmlns="">
        <xdr:sp macro="" textlink="">
          <xdr:nvSpPr>
            <xdr:cNvPr id="2" name="TextBox 20">
              <a:extLst>
                <a:ext uri="{FF2B5EF4-FFF2-40B4-BE49-F238E27FC236}">
                  <a16:creationId xmlns:a16="http://schemas.microsoft.com/office/drawing/2014/main" id="{800873AE-0E4C-4CC8-B61F-FAFCEFD762C0}"/>
                </a:ext>
              </a:extLst>
            </xdr:cNvPr>
            <xdr:cNvSpPr txBox="1"/>
          </xdr:nvSpPr>
          <xdr:spPr>
            <a:xfrm>
              <a:off x="103414" y="2872468"/>
              <a:ext cx="6467890" cy="620747"/>
            </a:xfrm>
            <a:prstGeom prst="rect">
              <a:avLst/>
            </a:prstGeom>
            <a:solidFill>
              <a:schemeClr val="bg1"/>
            </a:solidFill>
          </xdr:spPr>
          <xdr:txBody>
            <a:bodyPr wrap="square">
              <a:spAutoFit/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n-US" sz="1600" i="0">
                  <a:latin typeface="Cambria Math" panose="02040503050406030204" pitchFamily="18" charset="0"/>
                </a:rPr>
                <a:t>"E=W</a:t>
              </a:r>
              <a:r>
                <a:rPr lang="en-US" sz="1600" b="0" i="0">
                  <a:latin typeface="Cambria Math" panose="02040503050406030204" pitchFamily="18" charset="0"/>
                </a:rPr>
                <a:t>∗</a:t>
              </a:r>
              <a:r>
                <a:rPr lang="en-US" sz="1600" b="0" i="0">
                  <a:solidFill>
                    <a:srgbClr val="FF0000"/>
                  </a:solidFill>
                  <a:latin typeface="Cambria Math" panose="02040503050406030204" pitchFamily="18" charset="0"/>
                </a:rPr>
                <a:t>(</a:t>
              </a:r>
              <a:r>
                <a:rPr lang="en-US" sz="1600" i="0">
                  <a:latin typeface="Cambria Math" panose="02040503050406030204" pitchFamily="18" charset="0"/>
                </a:rPr>
                <a:t>G+((</a:t>
              </a:r>
              <a:r>
                <a:rPr lang="en-US" sz="1600" b="0" i="0">
                  <a:solidFill>
                    <a:schemeClr val="tx1"/>
                  </a:solidFill>
                  <a:latin typeface="Cambria Math" panose="02040503050406030204" pitchFamily="18" charset="0"/>
                </a:rPr>
                <a:t>A/2)∗</a:t>
              </a:r>
              <a:r>
                <a:rPr lang="en-US" sz="1600" b="0" i="0">
                  <a:solidFill>
                    <a:srgbClr val="836967"/>
                  </a:solidFill>
                  <a:latin typeface="Cambria Math" panose="02040503050406030204" pitchFamily="18" charset="0"/>
                </a:rPr>
                <a:t>" </a:t>
              </a:r>
              <a:r>
                <a:rPr lang="en-US" sz="1600" i="0">
                  <a:solidFill>
                    <a:srgbClr val="836967"/>
                  </a:solidFill>
                  <a:latin typeface="Cambria Math" panose="02040503050406030204" pitchFamily="18" charset="0"/>
                </a:rPr>
                <a:t>("</a:t>
              </a:r>
              <a:r>
                <a:rPr lang="en-US" sz="1600" i="0">
                  <a:latin typeface="Cambria Math" panose="02040503050406030204" pitchFamily="18" charset="0"/>
                </a:rPr>
                <a:t>C" </a:t>
              </a:r>
              <a:r>
                <a:rPr lang="en-US" sz="1600" i="0">
                  <a:solidFill>
                    <a:srgbClr val="836967"/>
                  </a:solidFill>
                  <a:latin typeface="Cambria Math" panose="02040503050406030204" pitchFamily="18" charset="0"/>
                </a:rPr>
                <a:t>_"</a:t>
              </a:r>
              <a:r>
                <a:rPr lang="en-US" sz="1600" i="0">
                  <a:latin typeface="Cambria Math" panose="02040503050406030204" pitchFamily="18" charset="0"/>
                </a:rPr>
                <a:t>1"  "+</a:t>
              </a:r>
              <a:r>
                <a:rPr lang="en-US" sz="1600" i="0">
                  <a:solidFill>
                    <a:srgbClr val="836967"/>
                  </a:solidFill>
                  <a:latin typeface="Cambria Math" panose="02040503050406030204" pitchFamily="18" charset="0"/>
                </a:rPr>
                <a:t>" "</a:t>
              </a:r>
              <a:r>
                <a:rPr lang="en-US" sz="1600" i="0">
                  <a:latin typeface="Cambria Math" panose="02040503050406030204" pitchFamily="18" charset="0"/>
                </a:rPr>
                <a:t>C" </a:t>
              </a:r>
              <a:r>
                <a:rPr lang="en-US" sz="1600" i="0">
                  <a:solidFill>
                    <a:srgbClr val="836967"/>
                  </a:solidFill>
                  <a:latin typeface="Cambria Math" panose="02040503050406030204" pitchFamily="18" charset="0"/>
                </a:rPr>
                <a:t>_"</a:t>
              </a:r>
              <a:r>
                <a:rPr lang="en-US" sz="1600" i="0">
                  <a:latin typeface="Cambria Math" panose="02040503050406030204" pitchFamily="18" charset="0"/>
                </a:rPr>
                <a:t>2"  )</a:t>
              </a:r>
              <a:r>
                <a:rPr lang="en-US" sz="1600" b="0" i="0">
                  <a:solidFill>
                    <a:schemeClr val="bg2">
                      <a:lumMod val="75000"/>
                    </a:schemeClr>
                  </a:solidFill>
                  <a:latin typeface="Cambria Math" panose="02040503050406030204" pitchFamily="18" charset="0"/>
                </a:rPr>
                <a:t>")</a:t>
              </a:r>
              <a:r>
                <a:rPr lang="en-US" sz="1600" i="0">
                  <a:latin typeface="Cambria Math" panose="02040503050406030204" pitchFamily="18" charset="0"/>
                </a:rPr>
                <a:t>+</a:t>
              </a:r>
              <a:r>
                <a:rPr lang="en-US" sz="1600" i="0">
                  <a:solidFill>
                    <a:schemeClr val="bg2">
                      <a:lumMod val="75000"/>
                    </a:schemeClr>
                  </a:solidFill>
                  <a:latin typeface="Cambria Math" panose="02040503050406030204" pitchFamily="18" charset="0"/>
                </a:rPr>
                <a:t>(</a:t>
              </a:r>
              <a:r>
                <a:rPr lang="en-US" sz="1600" b="0" i="0">
                  <a:solidFill>
                    <a:srgbClr val="00B050"/>
                  </a:solidFill>
                  <a:latin typeface="Cambria Math" panose="02040503050406030204" pitchFamily="18" charset="0"/>
                </a:rPr>
                <a:t>(</a:t>
              </a:r>
              <a:r>
                <a:rPr lang="en-US" sz="1600" b="0" i="0">
                  <a:solidFill>
                    <a:schemeClr val="tx1"/>
                  </a:solidFill>
                  <a:latin typeface="Cambria Math" panose="02040503050406030204" pitchFamily="18" charset="0"/>
                </a:rPr>
                <a:t>B/6)∗</a:t>
              </a:r>
              <a:r>
                <a:rPr lang="en-US" sz="1600" b="0" i="0">
                  <a:solidFill>
                    <a:schemeClr val="bg1">
                      <a:lumMod val="65000"/>
                    </a:schemeClr>
                  </a:solidFill>
                  <a:latin typeface="Cambria Math" panose="02040503050406030204" pitchFamily="18" charset="0"/>
                </a:rPr>
                <a:t>(</a:t>
              </a:r>
              <a:r>
                <a:rPr lang="en-US" sz="1600" b="0" i="0">
                  <a:solidFill>
                    <a:srgbClr val="7030A0"/>
                  </a:solidFill>
                  <a:latin typeface="Cambria Math" panose="02040503050406030204" pitchFamily="18" charset="0"/>
                </a:rPr>
                <a:t>"</a:t>
              </a:r>
              <a:r>
                <a:rPr lang="en-US" sz="1600" i="0">
                  <a:solidFill>
                    <a:srgbClr val="7030A0"/>
                  </a:solidFill>
                  <a:latin typeface="Cambria Math" panose="02040503050406030204" pitchFamily="18" charset="0"/>
                </a:rPr>
                <a:t>(</a:t>
              </a:r>
              <a:r>
                <a:rPr lang="en-US" sz="1600" i="0">
                  <a:latin typeface="Cambria Math" panose="02040503050406030204" pitchFamily="18" charset="0"/>
                </a:rPr>
                <a:t>"C" </a:t>
              </a:r>
              <a:r>
                <a:rPr lang="en-US" sz="1600" i="0">
                  <a:solidFill>
                    <a:srgbClr val="836967"/>
                  </a:solidFill>
                  <a:latin typeface="Cambria Math" panose="02040503050406030204" pitchFamily="18" charset="0"/>
                </a:rPr>
                <a:t>_"</a:t>
              </a:r>
              <a:r>
                <a:rPr lang="en-US" sz="1600" i="0">
                  <a:latin typeface="Cambria Math" panose="02040503050406030204" pitchFamily="18" charset="0"/>
                </a:rPr>
                <a:t>1" ^2</a:t>
              </a:r>
              <a:r>
                <a:rPr lang="en-US" sz="1600" i="0">
                  <a:solidFill>
                    <a:srgbClr val="7030A0"/>
                  </a:solidFill>
                  <a:latin typeface="Cambria Math" panose="02040503050406030204" pitchFamily="18" charset="0"/>
                </a:rPr>
                <a:t>)"</a:t>
              </a:r>
              <a:r>
                <a:rPr lang="en-US" sz="1600" i="0">
                  <a:latin typeface="Cambria Math" panose="02040503050406030204" pitchFamily="18" charset="0"/>
                </a:rPr>
                <a:t>+</a:t>
              </a:r>
              <a:r>
                <a:rPr lang="en-US" sz="1600" i="0">
                  <a:solidFill>
                    <a:srgbClr val="7030A0"/>
                  </a:solidFill>
                  <a:latin typeface="Cambria Math" panose="02040503050406030204" pitchFamily="18" charset="0"/>
                </a:rPr>
                <a:t>"(</a:t>
              </a:r>
              <a:r>
                <a:rPr lang="en-US" sz="1600" i="0">
                  <a:latin typeface="Cambria Math" panose="02040503050406030204" pitchFamily="18" charset="0"/>
                </a:rPr>
                <a:t>"C" </a:t>
              </a:r>
              <a:r>
                <a:rPr lang="en-US" sz="1600" i="0">
                  <a:solidFill>
                    <a:srgbClr val="836967"/>
                  </a:solidFill>
                  <a:latin typeface="Cambria Math" panose="02040503050406030204" pitchFamily="18" charset="0"/>
                </a:rPr>
                <a:t>_"</a:t>
              </a:r>
              <a:r>
                <a:rPr lang="en-US" sz="1600" i="0">
                  <a:latin typeface="Cambria Math" panose="02040503050406030204" pitchFamily="18" charset="0"/>
                </a:rPr>
                <a:t>2" ^"2</a:t>
              </a:r>
              <a:r>
                <a:rPr lang="en-US" sz="1600" i="0">
                  <a:solidFill>
                    <a:srgbClr val="7030A0"/>
                  </a:solidFill>
                  <a:latin typeface="Cambria Math" panose="02040503050406030204" pitchFamily="18" charset="0"/>
                </a:rPr>
                <a:t>")"</a:t>
              </a:r>
              <a:r>
                <a:rPr lang="en-US" sz="1600" i="0">
                  <a:latin typeface="Cambria Math" panose="02040503050406030204" pitchFamily="18" charset="0"/>
                </a:rPr>
                <a:t>+</a:t>
              </a:r>
              <a:r>
                <a:rPr lang="en-US" sz="1600" i="0">
                  <a:solidFill>
                    <a:srgbClr val="00B050"/>
                  </a:solidFill>
                  <a:latin typeface="Cambria Math" panose="02040503050406030204" pitchFamily="18" charset="0"/>
                </a:rPr>
                <a:t>(</a:t>
              </a:r>
              <a:r>
                <a:rPr lang="en-US" sz="1600" i="0">
                  <a:solidFill>
                    <a:srgbClr val="836967"/>
                  </a:solidFill>
                  <a:latin typeface="Cambria Math" panose="02040503050406030204" pitchFamily="18" charset="0"/>
                </a:rPr>
                <a:t>" </a:t>
              </a:r>
              <a:r>
                <a:rPr lang="en-US" sz="1600" i="0">
                  <a:latin typeface="Cambria Math" panose="02040503050406030204" pitchFamily="18" charset="0"/>
                </a:rPr>
                <a:t>"C" </a:t>
              </a:r>
              <a:r>
                <a:rPr lang="en-US" sz="1600" i="0">
                  <a:solidFill>
                    <a:srgbClr val="836967"/>
                  </a:solidFill>
                  <a:latin typeface="Cambria Math" panose="02040503050406030204" pitchFamily="18" charset="0"/>
                </a:rPr>
                <a:t>_"</a:t>
              </a:r>
              <a:r>
                <a:rPr lang="en-US" sz="1600" i="0">
                  <a:latin typeface="Cambria Math" panose="02040503050406030204" pitchFamily="18" charset="0"/>
                </a:rPr>
                <a:t>1" </a:t>
              </a:r>
              <a:r>
                <a:rPr lang="en-US" sz="1600" i="0">
                  <a:solidFill>
                    <a:srgbClr val="836967"/>
                  </a:solidFill>
                  <a:latin typeface="Cambria Math" panose="02040503050406030204" pitchFamily="18" charset="0"/>
                </a:rPr>
                <a:t> 〖"∗</a:t>
              </a:r>
              <a:r>
                <a:rPr lang="en-US" sz="1600" i="0">
                  <a:latin typeface="Cambria Math" panose="02040503050406030204" pitchFamily="18" charset="0"/>
                </a:rPr>
                <a:t>C" </a:t>
              </a:r>
              <a:r>
                <a:rPr lang="en-US" sz="1600" i="0">
                  <a:solidFill>
                    <a:srgbClr val="836967"/>
                  </a:solidFill>
                  <a:latin typeface="Cambria Math" panose="02040503050406030204" pitchFamily="18" charset="0"/>
                </a:rPr>
                <a:t>〗_"</a:t>
              </a:r>
              <a:r>
                <a:rPr lang="en-US" sz="1600" i="0">
                  <a:latin typeface="Cambria Math" panose="02040503050406030204" pitchFamily="18" charset="0"/>
                </a:rPr>
                <a:t>2" </a:t>
              </a:r>
              <a:r>
                <a:rPr lang="en-US" sz="1600" i="0">
                  <a:solidFill>
                    <a:srgbClr val="00B050"/>
                  </a:solidFill>
                  <a:latin typeface="Cambria Math" panose="02040503050406030204" pitchFamily="18" charset="0"/>
                </a:rPr>
                <a:t>)</a:t>
              </a:r>
              <a:r>
                <a:rPr lang="en-US" sz="1600" b="0" i="0">
                  <a:solidFill>
                    <a:schemeClr val="bg1">
                      <a:lumMod val="65000"/>
                    </a:schemeClr>
                  </a:solidFill>
                  <a:latin typeface="Cambria Math" panose="02040503050406030204" pitchFamily="18" charset="0"/>
                </a:rPr>
                <a:t>")</a:t>
              </a:r>
              <a:r>
                <a:rPr lang="en-US" sz="1600" i="0">
                  <a:solidFill>
                    <a:schemeClr val="bg2">
                      <a:lumMod val="75000"/>
                    </a:schemeClr>
                  </a:solidFill>
                  <a:latin typeface="Cambria Math" panose="02040503050406030204" pitchFamily="18" charset="0"/>
                </a:rPr>
                <a:t>)</a:t>
              </a:r>
              <a:r>
                <a:rPr lang="en-US" sz="1600" b="0" i="0">
                  <a:solidFill>
                    <a:srgbClr val="FF0000"/>
                  </a:solidFill>
                  <a:latin typeface="Cambria Math" panose="02040503050406030204" pitchFamily="18" charset="0"/>
                </a:rPr>
                <a:t>)</a:t>
              </a:r>
              <a:r>
                <a:rPr lang="en-US" sz="1600" i="0">
                  <a:latin typeface="Cambria Math" panose="02040503050406030204" pitchFamily="18" charset="0"/>
                </a:rPr>
                <a:t>∗"</a:t>
              </a:r>
              <a:endParaRPr lang="en-US" sz="1600"/>
            </a:p>
            <a:p>
              <a:pPr algn="ctr"/>
              <a:r>
                <a:rPr lang="en-US" sz="1600">
                  <a:solidFill>
                    <a:srgbClr val="FFC000"/>
                  </a:solidFill>
                </a:rPr>
                <a:t>(</a:t>
              </a:r>
              <a:r>
                <a:rPr lang="en-US" sz="1600" i="0">
                  <a:latin typeface="Cambria Math" panose="02040503050406030204" pitchFamily="18" charset="0"/>
                </a:rPr>
                <a:t>"1+</a:t>
              </a:r>
              <a:r>
                <a:rPr lang="en-US" sz="1600" b="0" i="0">
                  <a:solidFill>
                    <a:srgbClr val="FF0000"/>
                  </a:solidFill>
                  <a:latin typeface="Cambria Math" panose="02040503050406030204" pitchFamily="18" charset="0"/>
                </a:rPr>
                <a:t>(</a:t>
              </a:r>
              <a:r>
                <a:rPr lang="en-US" sz="1600" b="0" i="0">
                  <a:latin typeface="Cambria Math" panose="02040503050406030204" pitchFamily="18" charset="0"/>
                </a:rPr>
                <a:t>(tan</a:t>
              </a:r>
              <a:r>
                <a:rPr lang="en-US" sz="1600" b="0" i="0">
                  <a:solidFill>
                    <a:srgbClr val="7030A0"/>
                  </a:solidFill>
                  <a:latin typeface="Cambria Math" panose="02040503050406030204" pitchFamily="18" charset="0"/>
                </a:rPr>
                <a:t>(radians</a:t>
              </a:r>
              <a:r>
                <a:rPr lang="en-US" sz="1600" b="0" i="0">
                  <a:solidFill>
                    <a:srgbClr val="00B050"/>
                  </a:solidFill>
                  <a:latin typeface="Cambria Math" panose="02040503050406030204" pitchFamily="18" charset="0"/>
                </a:rPr>
                <a:t>(</a:t>
              </a:r>
              <a:r>
                <a:rPr lang="el-GR" sz="1600" b="0" i="0">
                  <a:solidFill>
                    <a:srgbClr val="00B05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" θ</a:t>
              </a:r>
              <a:r>
                <a:rPr lang="en-US" sz="1600" b="0" i="0">
                  <a:solidFill>
                    <a:srgbClr val="00B05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)</a:t>
              </a:r>
              <a:r>
                <a:rPr lang="en-US" sz="1600" b="0" i="0">
                  <a:solidFill>
                    <a:srgbClr val="7030A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)</a:t>
              </a:r>
              <a:r>
                <a:rPr lang="en-US" sz="16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)^2</a:t>
              </a:r>
              <a:r>
                <a:rPr lang="en-US" sz="1600" b="0" i="0">
                  <a:solidFill>
                    <a:srgbClr val="FF000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)</a:t>
              </a:r>
              <a:r>
                <a:rPr lang="en-US" sz="1600" b="0" i="0">
                  <a:solidFill>
                    <a:srgbClr val="FFC00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)</a:t>
              </a:r>
              <a:endParaRPr lang="en-US" sz="1600">
                <a:solidFill>
                  <a:srgbClr val="FFC000"/>
                </a:solidFill>
              </a:endParaRPr>
            </a:p>
          </xdr:txBody>
        </xdr:sp>
      </mc:Fallback>
    </mc:AlternateContent>
    <xdr:clientData/>
  </xdr:twoCellAnchor>
  <xdr:twoCellAnchor>
    <xdr:from>
      <xdr:col>4</xdr:col>
      <xdr:colOff>511629</xdr:colOff>
      <xdr:row>3</xdr:row>
      <xdr:rowOff>103414</xdr:rowOff>
    </xdr:from>
    <xdr:to>
      <xdr:col>6</xdr:col>
      <xdr:colOff>221909</xdr:colOff>
      <xdr:row>6</xdr:row>
      <xdr:rowOff>178245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49">
              <a:extLst>
                <a:ext uri="{FF2B5EF4-FFF2-40B4-BE49-F238E27FC236}">
                  <a16:creationId xmlns:a16="http://schemas.microsoft.com/office/drawing/2014/main" id="{652844A3-E788-4B70-B2B0-9B1AEB91AC62}"/>
                </a:ext>
              </a:extLst>
            </xdr:cNvPr>
            <xdr:cNvSpPr txBox="1"/>
          </xdr:nvSpPr>
          <xdr:spPr>
            <a:xfrm>
              <a:off x="3197679" y="722539"/>
              <a:ext cx="929480" cy="646331"/>
            </a:xfrm>
            <a:prstGeom prst="rect">
              <a:avLst/>
            </a:prstGeom>
            <a:noFill/>
          </xdr:spPr>
          <xdr:txBody>
            <a:bodyPr wrap="square">
              <a:spAutoFit/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sty m:val="p"/>
                      </m:rPr>
                      <a:rPr lang="en-US">
                        <a:latin typeface="Cambria Math" panose="02040503050406030204" pitchFamily="18" charset="0"/>
                      </a:rPr>
                      <m:t>G</m:t>
                    </m:r>
                    <m:r>
                      <a:rPr lang="en-US" i="0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n-US" i="1">
                            <a:solidFill>
                              <a:srgbClr val="836967"/>
                            </a:solidFill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sSup>
                          <m:sSupPr>
                            <m:ctrlPr>
                              <a:rPr lang="en-US" i="1">
                                <a:solidFill>
                                  <a:srgbClr val="836967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r>
                              <m:rPr>
                                <m:sty m:val="p"/>
                              </m:rPr>
                              <a:rPr lang="en-US" i="0">
                                <a:latin typeface="Cambria Math" panose="02040503050406030204" pitchFamily="18" charset="0"/>
                              </a:rPr>
                              <m:t>A</m:t>
                            </m:r>
                          </m:e>
                          <m:sup>
                            <m:r>
                              <a:rPr lang="en-US" i="0">
                                <a:latin typeface="Cambria Math" panose="02040503050406030204" pitchFamily="18" charset="0"/>
                              </a:rPr>
                              <m:t>2</m:t>
                            </m:r>
                          </m:sup>
                        </m:sSup>
                      </m:num>
                      <m:den>
                        <m:r>
                          <a:rPr lang="en-US" i="0">
                            <a:latin typeface="Cambria Math" panose="02040503050406030204" pitchFamily="18" charset="0"/>
                          </a:rPr>
                          <m:t>2</m:t>
                        </m:r>
                        <m:r>
                          <m:rPr>
                            <m:sty m:val="p"/>
                          </m:rPr>
                          <a:rPr lang="en-US" i="0">
                            <a:latin typeface="Cambria Math" panose="02040503050406030204" pitchFamily="18" charset="0"/>
                          </a:rPr>
                          <m:t>B</m:t>
                        </m:r>
                      </m:den>
                    </m:f>
                  </m:oMath>
                </m:oMathPara>
              </a14:m>
              <a:endParaRPr lang="en-US"/>
            </a:p>
          </xdr:txBody>
        </xdr:sp>
      </mc:Choice>
      <mc:Fallback xmlns="">
        <xdr:sp macro="" textlink="">
          <xdr:nvSpPr>
            <xdr:cNvPr id="3" name="TextBox 49">
              <a:extLst>
                <a:ext uri="{FF2B5EF4-FFF2-40B4-BE49-F238E27FC236}">
                  <a16:creationId xmlns:a16="http://schemas.microsoft.com/office/drawing/2014/main" id="{652844A3-E788-4B70-B2B0-9B1AEB91AC62}"/>
                </a:ext>
              </a:extLst>
            </xdr:cNvPr>
            <xdr:cNvSpPr txBox="1"/>
          </xdr:nvSpPr>
          <xdr:spPr>
            <a:xfrm>
              <a:off x="3197679" y="722539"/>
              <a:ext cx="929480" cy="646331"/>
            </a:xfrm>
            <a:prstGeom prst="rect">
              <a:avLst/>
            </a:prstGeom>
            <a:noFill/>
          </xdr:spPr>
          <xdr:txBody>
            <a:bodyPr wrap="square">
              <a:spAutoFit/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:r>
                <a:rPr lang="en-US" i="0">
                  <a:latin typeface="Cambria Math" panose="02040503050406030204" pitchFamily="18" charset="0"/>
                </a:rPr>
                <a:t>G=A</a:t>
              </a:r>
              <a:r>
                <a:rPr lang="en-US" i="0">
                  <a:solidFill>
                    <a:srgbClr val="836967"/>
                  </a:solidFill>
                  <a:latin typeface="Cambria Math" panose="02040503050406030204" pitchFamily="18" charset="0"/>
                </a:rPr>
                <a:t>^</a:t>
              </a:r>
              <a:r>
                <a:rPr lang="en-US" i="0">
                  <a:latin typeface="Cambria Math" panose="02040503050406030204" pitchFamily="18" charset="0"/>
                </a:rPr>
                <a:t>2</a:t>
              </a:r>
              <a:r>
                <a:rPr lang="en-US" i="0">
                  <a:solidFill>
                    <a:srgbClr val="836967"/>
                  </a:solidFill>
                  <a:latin typeface="Cambria Math" panose="02040503050406030204" pitchFamily="18" charset="0"/>
                </a:rPr>
                <a:t>/</a:t>
              </a:r>
              <a:r>
                <a:rPr lang="en-US" i="0">
                  <a:latin typeface="Cambria Math" panose="02040503050406030204" pitchFamily="18" charset="0"/>
                </a:rPr>
                <a:t>2B</a:t>
              </a:r>
              <a:endParaRPr lang="en-US"/>
            </a:p>
          </xdr:txBody>
        </xdr:sp>
      </mc:Fallback>
    </mc:AlternateContent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586154</xdr:colOff>
      <xdr:row>20</xdr:row>
      <xdr:rowOff>25013</xdr:rowOff>
    </xdr:from>
    <xdr:to>
      <xdr:col>12</xdr:col>
      <xdr:colOff>370893</xdr:colOff>
      <xdr:row>23</xdr:row>
      <xdr:rowOff>109462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TextBox 12">
              <a:extLst>
                <a:ext uri="{FF2B5EF4-FFF2-40B4-BE49-F238E27FC236}">
                  <a16:creationId xmlns:a16="http://schemas.microsoft.com/office/drawing/2014/main" id="{759FF026-F508-4DED-92A6-4DF7F05E0B47}"/>
                </a:ext>
              </a:extLst>
            </xdr:cNvPr>
            <xdr:cNvSpPr txBox="1"/>
          </xdr:nvSpPr>
          <xdr:spPr>
            <a:xfrm>
              <a:off x="586154" y="4377205"/>
              <a:ext cx="7331470" cy="655949"/>
            </a:xfrm>
            <a:prstGeom prst="rect">
              <a:avLst/>
            </a:prstGeom>
            <a:solidFill>
              <a:schemeClr val="bg1"/>
            </a:solidFill>
          </xdr:spPr>
          <xdr:txBody>
            <a:bodyPr wrap="square">
              <a:spAutoFit/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14:m>
                <m:oMath xmlns:m="http://schemas.openxmlformats.org/officeDocument/2006/math">
                  <m:sSub>
                    <m:sSubPr>
                      <m:ctrlPr>
                        <a:rPr lang="en-US" i="1">
                          <a:solidFill>
                            <a:srgbClr val="836967"/>
                          </a:solidFill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en-US" i="1">
                          <a:latin typeface="Cambria Math" panose="02040503050406030204" pitchFamily="18" charset="0"/>
                        </a:rPr>
                        <m:t>𝑣</m:t>
                      </m:r>
                    </m:e>
                    <m:sub>
                      <m:r>
                        <a:rPr lang="en-US" i="0">
                          <a:latin typeface="Cambria Math" panose="02040503050406030204" pitchFamily="18" charset="0"/>
                        </a:rPr>
                        <m:t>2</m:t>
                      </m:r>
                    </m:sub>
                  </m:sSub>
                  <m:r>
                    <a:rPr lang="en-US" i="0">
                      <a:latin typeface="Cambria Math" panose="02040503050406030204" pitchFamily="18" charset="0"/>
                    </a:rPr>
                    <m:t>=</m:t>
                  </m:r>
                  <m:r>
                    <a:rPr lang="en-US" i="1">
                      <a:solidFill>
                        <a:srgbClr val="FF0000"/>
                      </a:solidFill>
                      <a:latin typeface="Cambria Math" panose="02040503050406030204" pitchFamily="18" charset="0"/>
                    </a:rPr>
                    <m:t>(</m:t>
                  </m:r>
                  <m:r>
                    <a:rPr lang="en-US" b="0" i="1">
                      <a:solidFill>
                        <a:srgbClr val="00B050"/>
                      </a:solidFill>
                      <a:latin typeface="Cambria Math" panose="02040503050406030204" pitchFamily="18" charset="0"/>
                    </a:rPr>
                    <m:t>(</m:t>
                  </m:r>
                  <m:sSub>
                    <m:sSubPr>
                      <m:ctrlPr>
                        <a:rPr lang="en-US" i="1">
                          <a:solidFill>
                            <a:srgbClr val="836967"/>
                          </a:solidFill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en-US" i="1">
                          <a:latin typeface="Cambria Math" panose="02040503050406030204" pitchFamily="18" charset="0"/>
                        </a:rPr>
                        <m:t>𝑤</m:t>
                      </m:r>
                    </m:e>
                    <m:sub>
                      <m:r>
                        <a:rPr lang="en-US">
                          <a:latin typeface="Cambria Math" panose="02040503050406030204" pitchFamily="18" charset="0"/>
                        </a:rPr>
                        <m:t>1</m:t>
                      </m:r>
                    </m:sub>
                  </m:sSub>
                  <m:sSubSup>
                    <m:sSubSupPr>
                      <m:ctrlPr>
                        <a:rPr lang="en-US" i="1">
                          <a:solidFill>
                            <a:srgbClr val="836967"/>
                          </a:solidFill>
                          <a:latin typeface="Cambria Math" panose="02040503050406030204" pitchFamily="18" charset="0"/>
                        </a:rPr>
                      </m:ctrlPr>
                    </m:sSubSupPr>
                    <m:e>
                      <m:r>
                        <a:rPr lang="en-US" b="0" i="1">
                          <a:solidFill>
                            <a:srgbClr val="836967"/>
                          </a:solidFill>
                          <a:latin typeface="Cambria Math" panose="02040503050406030204" pitchFamily="18" charset="0"/>
                        </a:rPr>
                        <m:t>∗</m:t>
                      </m:r>
                      <m:r>
                        <a:rPr lang="en-US" i="1">
                          <a:latin typeface="Cambria Math" panose="02040503050406030204" pitchFamily="18" charset="0"/>
                        </a:rPr>
                        <m:t>𝑣</m:t>
                      </m:r>
                    </m:e>
                    <m:sub>
                      <m:r>
                        <a:rPr lang="en-US">
                          <a:latin typeface="Cambria Math" panose="02040503050406030204" pitchFamily="18" charset="0"/>
                        </a:rPr>
                        <m:t>1</m:t>
                      </m:r>
                    </m:sub>
                    <m:sup>
                      <m:r>
                        <a:rPr lang="en-US">
                          <a:latin typeface="Cambria Math" panose="02040503050406030204" pitchFamily="18" charset="0"/>
                        </a:rPr>
                        <m:t>′</m:t>
                      </m:r>
                    </m:sup>
                  </m:sSubSup>
                  <m:func>
                    <m:funcPr>
                      <m:ctrlPr>
                        <a:rPr lang="en-US" i="1">
                          <a:latin typeface="Cambria Math" panose="02040503050406030204" pitchFamily="18" charset="0"/>
                        </a:rPr>
                      </m:ctrlPr>
                    </m:funcPr>
                    <m:fName>
                      <m:r>
                        <a:rPr lang="en-US" b="0" i="0">
                          <a:latin typeface="Cambria Math" panose="02040503050406030204" pitchFamily="18" charset="0"/>
                        </a:rPr>
                        <m:t>∗</m:t>
                      </m:r>
                      <m:r>
                        <a:rPr lang="en-US" b="0" i="0">
                          <a:solidFill>
                            <a:schemeClr val="bg2">
                              <a:lumMod val="75000"/>
                            </a:schemeClr>
                          </a:solidFill>
                          <a:latin typeface="Cambria Math" panose="02040503050406030204" pitchFamily="18" charset="0"/>
                        </a:rPr>
                        <m:t>(</m:t>
                      </m:r>
                      <m:r>
                        <m:rPr>
                          <m:sty m:val="p"/>
                        </m:rPr>
                        <a:rPr lang="en-US">
                          <a:latin typeface="Cambria Math" panose="02040503050406030204" pitchFamily="18" charset="0"/>
                        </a:rPr>
                        <m:t>sin</m:t>
                      </m:r>
                    </m:fName>
                    <m:e>
                      <m:r>
                        <a:rPr lang="en-US" b="0" i="1">
                          <a:solidFill>
                            <a:srgbClr val="FFC000"/>
                          </a:solidFill>
                          <a:latin typeface="Cambria Math" panose="02040503050406030204" pitchFamily="18" charset="0"/>
                        </a:rPr>
                        <m:t>(</m:t>
                      </m:r>
                      <m:r>
                        <a:rPr lang="en-US" b="0" i="1">
                          <a:latin typeface="Cambria Math" panose="02040503050406030204" pitchFamily="18" charset="0"/>
                        </a:rPr>
                        <m:t>𝑟𝑎𝑑𝑖𝑎𝑛𝑠</m:t>
                      </m:r>
                      <m:sSubSup>
                        <m:sSubSupPr>
                          <m:ctrlPr>
                            <a:rPr lang="en-US" i="1">
                              <a:solidFill>
                                <a:srgbClr val="7030A0"/>
                              </a:solidFill>
                              <a:latin typeface="Cambria Math" panose="02040503050406030204" pitchFamily="18" charset="0"/>
                            </a:rPr>
                          </m:ctrlPr>
                        </m:sSubSupPr>
                        <m:e>
                          <m:r>
                            <a:rPr lang="en-US" b="0" i="1">
                              <a:solidFill>
                                <a:srgbClr val="7030A0"/>
                              </a:solidFill>
                              <a:latin typeface="Cambria Math" panose="02040503050406030204" pitchFamily="18" charset="0"/>
                            </a:rPr>
                            <m:t>(</m:t>
                          </m:r>
                          <m:r>
                            <a:rPr lang="en-US" i="1">
                              <a:solidFill>
                                <a:srgbClr val="7030A0"/>
                              </a:solidFill>
                              <a:latin typeface="Cambria Math" panose="02040503050406030204" pitchFamily="18" charset="0"/>
                            </a:rPr>
                            <m:t>𝜃</m:t>
                          </m:r>
                        </m:e>
                        <m:sub>
                          <m:r>
                            <a:rPr lang="en-US">
                              <a:solidFill>
                                <a:srgbClr val="7030A0"/>
                              </a:solidFill>
                              <a:latin typeface="Cambria Math" panose="02040503050406030204" pitchFamily="18" charset="0"/>
                            </a:rPr>
                            <m:t>1</m:t>
                          </m:r>
                        </m:sub>
                        <m:sup>
                          <m:r>
                            <a:rPr lang="en-US">
                              <a:solidFill>
                                <a:srgbClr val="7030A0"/>
                              </a:solidFill>
                              <a:latin typeface="Cambria Math" panose="02040503050406030204" pitchFamily="18" charset="0"/>
                            </a:rPr>
                            <m:t>′</m:t>
                          </m:r>
                        </m:sup>
                      </m:sSubSup>
                      <m:r>
                        <a:rPr lang="en-US" b="0" i="1">
                          <a:solidFill>
                            <a:srgbClr val="7030A0"/>
                          </a:solidFill>
                          <a:latin typeface="Cambria Math" panose="02040503050406030204" pitchFamily="18" charset="0"/>
                        </a:rPr>
                        <m:t>)</m:t>
                      </m:r>
                      <m:r>
                        <a:rPr lang="en-US" b="0" i="1">
                          <a:solidFill>
                            <a:srgbClr val="FFC000"/>
                          </a:solidFill>
                          <a:latin typeface="Cambria Math" panose="02040503050406030204" pitchFamily="18" charset="0"/>
                        </a:rPr>
                        <m:t>)</m:t>
                      </m:r>
                      <m:r>
                        <a:rPr lang="en-US" b="0" i="1">
                          <a:solidFill>
                            <a:schemeClr val="bg2">
                              <a:lumMod val="75000"/>
                            </a:schemeClr>
                          </a:solidFill>
                          <a:latin typeface="Cambria Math" panose="02040503050406030204" pitchFamily="18" charset="0"/>
                        </a:rPr>
                        <m:t>)</m:t>
                      </m:r>
                      <m:r>
                        <a:rPr lang="en-US" b="0" i="1">
                          <a:solidFill>
                            <a:srgbClr val="00B050"/>
                          </a:solidFill>
                          <a:latin typeface="Cambria Math" panose="02040503050406030204" pitchFamily="18" charset="0"/>
                        </a:rPr>
                        <m:t>)</m:t>
                      </m:r>
                    </m:e>
                  </m:func>
                  <m:r>
                    <a:rPr lang="en-US">
                      <a:latin typeface="Cambria Math" panose="02040503050406030204" pitchFamily="18" charset="0"/>
                    </a:rPr>
                    <m:t>+</m:t>
                  </m:r>
                  <m:sSub>
                    <m:sSubPr>
                      <m:ctrlPr>
                        <a:rPr lang="en-US" i="1">
                          <a:solidFill>
                            <a:srgbClr val="836967"/>
                          </a:solidFill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en-US" b="0" i="1">
                          <a:solidFill>
                            <a:srgbClr val="00B050"/>
                          </a:solidFill>
                          <a:latin typeface="Cambria Math" panose="02040503050406030204" pitchFamily="18" charset="0"/>
                        </a:rPr>
                        <m:t>(</m:t>
                      </m:r>
                      <m:r>
                        <a:rPr lang="en-US" i="1">
                          <a:latin typeface="Cambria Math" panose="02040503050406030204" pitchFamily="18" charset="0"/>
                        </a:rPr>
                        <m:t>𝑤</m:t>
                      </m:r>
                    </m:e>
                    <m:sub>
                      <m:r>
                        <a:rPr lang="en-US">
                          <a:latin typeface="Cambria Math" panose="02040503050406030204" pitchFamily="18" charset="0"/>
                        </a:rPr>
                        <m:t>2</m:t>
                      </m:r>
                    </m:sub>
                  </m:sSub>
                  <m:sSubSup>
                    <m:sSubSupPr>
                      <m:ctrlPr>
                        <a:rPr lang="en-US" i="1">
                          <a:solidFill>
                            <a:srgbClr val="836967"/>
                          </a:solidFill>
                          <a:latin typeface="Cambria Math" panose="02040503050406030204" pitchFamily="18" charset="0"/>
                        </a:rPr>
                      </m:ctrlPr>
                    </m:sSubSupPr>
                    <m:e>
                      <m:r>
                        <a:rPr lang="en-US" b="0" i="1">
                          <a:solidFill>
                            <a:srgbClr val="836967"/>
                          </a:solidFill>
                          <a:latin typeface="Cambria Math" panose="02040503050406030204" pitchFamily="18" charset="0"/>
                        </a:rPr>
                        <m:t>∗</m:t>
                      </m:r>
                      <m:r>
                        <a:rPr lang="en-US" i="1">
                          <a:latin typeface="Cambria Math" panose="02040503050406030204" pitchFamily="18" charset="0"/>
                        </a:rPr>
                        <m:t>𝑣</m:t>
                      </m:r>
                    </m:e>
                    <m:sub>
                      <m:r>
                        <a:rPr lang="en-US">
                          <a:latin typeface="Cambria Math" panose="02040503050406030204" pitchFamily="18" charset="0"/>
                        </a:rPr>
                        <m:t>2</m:t>
                      </m:r>
                    </m:sub>
                    <m:sup>
                      <m:r>
                        <a:rPr lang="en-US">
                          <a:latin typeface="Cambria Math" panose="02040503050406030204" pitchFamily="18" charset="0"/>
                        </a:rPr>
                        <m:t>′</m:t>
                      </m:r>
                    </m:sup>
                  </m:sSubSup>
                  <m:func>
                    <m:funcPr>
                      <m:ctrlPr>
                        <a:rPr lang="en-US" i="1">
                          <a:latin typeface="Cambria Math" panose="02040503050406030204" pitchFamily="18" charset="0"/>
                        </a:rPr>
                      </m:ctrlPr>
                    </m:funcPr>
                    <m:fName>
                      <m:r>
                        <a:rPr lang="en-US" b="0" i="0">
                          <a:latin typeface="Cambria Math" panose="02040503050406030204" pitchFamily="18" charset="0"/>
                        </a:rPr>
                        <m:t>∗</m:t>
                      </m:r>
                      <m:r>
                        <a:rPr lang="en-US" b="0" i="0">
                          <a:solidFill>
                            <a:schemeClr val="bg2">
                              <a:lumMod val="75000"/>
                            </a:schemeClr>
                          </a:solidFill>
                          <a:latin typeface="Cambria Math" panose="02040503050406030204" pitchFamily="18" charset="0"/>
                        </a:rPr>
                        <m:t>(</m:t>
                      </m:r>
                      <m:r>
                        <m:rPr>
                          <m:sty m:val="p"/>
                        </m:rPr>
                        <a:rPr lang="en-US">
                          <a:latin typeface="Cambria Math" panose="02040503050406030204" pitchFamily="18" charset="0"/>
                        </a:rPr>
                        <m:t>sin</m:t>
                      </m:r>
                      <m:r>
                        <a:rPr lang="en-US" i="1">
                          <a:solidFill>
                            <a:srgbClr val="FFC000"/>
                          </a:solidFill>
                          <a:latin typeface="Cambria Math" panose="02040503050406030204" pitchFamily="18" charset="0"/>
                        </a:rPr>
                        <m:t>(</m:t>
                      </m:r>
                      <m:r>
                        <a:rPr lang="en-US" i="1">
                          <a:latin typeface="Cambria Math" panose="02040503050406030204" pitchFamily="18" charset="0"/>
                        </a:rPr>
                        <m:t>𝑟𝑎𝑑𝑖𝑎𝑛𝑠</m:t>
                      </m:r>
                    </m:fName>
                    <m:e>
                      <m:r>
                        <a:rPr lang="en-US" i="1">
                          <a:solidFill>
                            <a:srgbClr val="7030A0"/>
                          </a:solidFill>
                          <a:latin typeface="Cambria Math" panose="02040503050406030204" pitchFamily="18" charset="0"/>
                        </a:rPr>
                        <m:t>(</m:t>
                      </m:r>
                      <m:sSubSup>
                        <m:sSubSupPr>
                          <m:ctrlPr>
                            <a:rPr lang="en-US" i="1">
                              <a:solidFill>
                                <a:srgbClr val="7030A0"/>
                              </a:solidFill>
                              <a:latin typeface="Cambria Math" panose="02040503050406030204" pitchFamily="18" charset="0"/>
                            </a:rPr>
                          </m:ctrlPr>
                        </m:sSubSupPr>
                        <m:e>
                          <m:r>
                            <a:rPr lang="en-US" i="1">
                              <a:solidFill>
                                <a:srgbClr val="7030A0"/>
                              </a:solidFill>
                              <a:latin typeface="Cambria Math" panose="02040503050406030204" pitchFamily="18" charset="0"/>
                            </a:rPr>
                            <m:t>𝜃</m:t>
                          </m:r>
                        </m:e>
                        <m:sub>
                          <m:r>
                            <a:rPr lang="en-US">
                              <a:solidFill>
                                <a:srgbClr val="7030A0"/>
                              </a:solidFill>
                              <a:latin typeface="Cambria Math" panose="02040503050406030204" pitchFamily="18" charset="0"/>
                            </a:rPr>
                            <m:t>2</m:t>
                          </m:r>
                        </m:sub>
                        <m:sup>
                          <m:r>
                            <a:rPr lang="en-US">
                              <a:solidFill>
                                <a:srgbClr val="7030A0"/>
                              </a:solidFill>
                              <a:latin typeface="Cambria Math" panose="02040503050406030204" pitchFamily="18" charset="0"/>
                            </a:rPr>
                            <m:t>′</m:t>
                          </m:r>
                        </m:sup>
                      </m:sSubSup>
                      <m:r>
                        <a:rPr lang="en-US" i="1">
                          <a:solidFill>
                            <a:srgbClr val="7030A0"/>
                          </a:solidFill>
                          <a:latin typeface="Cambria Math" panose="02040503050406030204" pitchFamily="18" charset="0"/>
                        </a:rPr>
                        <m:t>)</m:t>
                      </m:r>
                      <m:r>
                        <a:rPr lang="en-US" i="1">
                          <a:solidFill>
                            <a:srgbClr val="FFC000"/>
                          </a:solidFill>
                          <a:latin typeface="Cambria Math" panose="02040503050406030204" pitchFamily="18" charset="0"/>
                        </a:rPr>
                        <m:t>)</m:t>
                      </m:r>
                      <m:r>
                        <a:rPr lang="en-US" b="0" i="1">
                          <a:solidFill>
                            <a:schemeClr val="bg2">
                              <a:lumMod val="75000"/>
                            </a:schemeClr>
                          </a:solidFill>
                          <a:latin typeface="Cambria Math" panose="02040503050406030204" pitchFamily="18" charset="0"/>
                        </a:rPr>
                        <m:t>)</m:t>
                      </m:r>
                      <m:r>
                        <a:rPr lang="en-US" b="0" i="1">
                          <a:solidFill>
                            <a:srgbClr val="00B050"/>
                          </a:solidFill>
                          <a:latin typeface="Cambria Math" panose="02040503050406030204" pitchFamily="18" charset="0"/>
                        </a:rPr>
                        <m:t>)</m:t>
                      </m:r>
                      <m:r>
                        <a:rPr lang="en-US" i="1">
                          <a:solidFill>
                            <a:srgbClr val="FF0000"/>
                          </a:solidFill>
                          <a:latin typeface="Cambria Math" panose="02040503050406030204" pitchFamily="18" charset="0"/>
                        </a:rPr>
                        <m:t>)</m:t>
                      </m:r>
                    </m:e>
                  </m:func>
                </m:oMath>
              </a14:m>
              <a:r>
                <a:rPr lang="en-US"/>
                <a:t> /                             </a:t>
              </a:r>
              <a14:m>
                <m:oMath xmlns:m="http://schemas.openxmlformats.org/officeDocument/2006/math">
                  <m:sSub>
                    <m:sSubPr>
                      <m:ctrlPr>
                        <a:rPr lang="en-US" i="1">
                          <a:solidFill>
                            <a:srgbClr val="836967"/>
                          </a:solidFill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en-US" i="1">
                          <a:solidFill>
                            <a:srgbClr val="00B050"/>
                          </a:solidFill>
                          <a:latin typeface="Cambria Math" panose="02040503050406030204" pitchFamily="18" charset="0"/>
                        </a:rPr>
                        <m:t>(</m:t>
                      </m:r>
                      <m:r>
                        <a:rPr lang="en-US" i="1">
                          <a:latin typeface="Cambria Math" panose="02040503050406030204" pitchFamily="18" charset="0"/>
                        </a:rPr>
                        <m:t>𝑤</m:t>
                      </m:r>
                    </m:e>
                    <m:sub>
                      <m:r>
                        <a:rPr lang="en-US">
                          <a:latin typeface="Cambria Math" panose="02040503050406030204" pitchFamily="18" charset="0"/>
                        </a:rPr>
                        <m:t>2</m:t>
                      </m:r>
                    </m:sub>
                  </m:sSub>
                  <m:r>
                    <a:rPr lang="en-US" b="0" i="1">
                      <a:latin typeface="Cambria Math" panose="02040503050406030204" pitchFamily="18" charset="0"/>
                    </a:rPr>
                    <m:t>∗</m:t>
                  </m:r>
                  <m:func>
                    <m:funcPr>
                      <m:ctrlPr>
                        <a:rPr lang="en-US" i="1">
                          <a:latin typeface="Cambria Math" panose="02040503050406030204" pitchFamily="18" charset="0"/>
                        </a:rPr>
                      </m:ctrlPr>
                    </m:funcPr>
                    <m:fName>
                      <m:r>
                        <a:rPr lang="en-US" b="0" i="0">
                          <a:solidFill>
                            <a:schemeClr val="bg2">
                              <a:lumMod val="75000"/>
                            </a:schemeClr>
                          </a:solidFill>
                          <a:latin typeface="Cambria Math" panose="02040503050406030204" pitchFamily="18" charset="0"/>
                        </a:rPr>
                        <m:t>(</m:t>
                      </m:r>
                      <m:r>
                        <m:rPr>
                          <m:sty m:val="p"/>
                        </m:rPr>
                        <a:rPr lang="en-US">
                          <a:latin typeface="Cambria Math" panose="02040503050406030204" pitchFamily="18" charset="0"/>
                        </a:rPr>
                        <m:t>sin</m:t>
                      </m:r>
                      <m:r>
                        <a:rPr lang="en-US" i="1">
                          <a:solidFill>
                            <a:srgbClr val="FFC000"/>
                          </a:solidFill>
                          <a:latin typeface="Cambria Math" panose="02040503050406030204" pitchFamily="18" charset="0"/>
                        </a:rPr>
                        <m:t>(</m:t>
                      </m:r>
                      <m:r>
                        <a:rPr lang="en-US" i="1">
                          <a:latin typeface="Cambria Math" panose="02040503050406030204" pitchFamily="18" charset="0"/>
                        </a:rPr>
                        <m:t>𝑟𝑎𝑑𝑖𝑎𝑛𝑠</m:t>
                      </m:r>
                    </m:fName>
                    <m:e>
                      <m:r>
                        <a:rPr lang="en-US" i="1">
                          <a:solidFill>
                            <a:srgbClr val="7030A0"/>
                          </a:solidFill>
                          <a:latin typeface="Cambria Math" panose="02040503050406030204" pitchFamily="18" charset="0"/>
                        </a:rPr>
                        <m:t>(</m:t>
                      </m:r>
                      <m:sSub>
                        <m:sSubPr>
                          <m:ctrlPr>
                            <a:rPr lang="en-US" i="1">
                              <a:solidFill>
                                <a:srgbClr val="7030A0"/>
                              </a:solidFill>
                              <a:latin typeface="Cambria Math" panose="02040503050406030204" pitchFamily="18" charset="0"/>
                            </a:rPr>
                          </m:ctrlPr>
                        </m:sSubPr>
                        <m:e>
                          <m:r>
                            <a:rPr lang="en-US" i="1">
                              <a:solidFill>
                                <a:srgbClr val="7030A0"/>
                              </a:solidFill>
                              <a:latin typeface="Cambria Math" panose="02040503050406030204" pitchFamily="18" charset="0"/>
                            </a:rPr>
                            <m:t>𝜃</m:t>
                          </m:r>
                        </m:e>
                        <m:sub>
                          <m:r>
                            <a:rPr lang="en-US">
                              <a:solidFill>
                                <a:srgbClr val="7030A0"/>
                              </a:solidFill>
                              <a:latin typeface="Cambria Math" panose="02040503050406030204" pitchFamily="18" charset="0"/>
                            </a:rPr>
                            <m:t>2</m:t>
                          </m:r>
                        </m:sub>
                      </m:sSub>
                    </m:e>
                  </m:func>
                  <m:r>
                    <a:rPr lang="en-US" i="1">
                      <a:solidFill>
                        <a:srgbClr val="7030A0"/>
                      </a:solidFill>
                      <a:latin typeface="Cambria Math" panose="02040503050406030204" pitchFamily="18" charset="0"/>
                    </a:rPr>
                    <m:t>)</m:t>
                  </m:r>
                  <m:r>
                    <a:rPr lang="en-US" i="1">
                      <a:solidFill>
                        <a:srgbClr val="FFC000"/>
                      </a:solidFill>
                      <a:latin typeface="Cambria Math" panose="02040503050406030204" pitchFamily="18" charset="0"/>
                    </a:rPr>
                    <m:t>)</m:t>
                  </m:r>
                  <m:r>
                    <a:rPr lang="en-US" b="0" i="1">
                      <a:solidFill>
                        <a:schemeClr val="bg2">
                          <a:lumMod val="75000"/>
                        </a:schemeClr>
                      </a:solidFill>
                      <a:latin typeface="Cambria Math" panose="02040503050406030204" pitchFamily="18" charset="0"/>
                    </a:rPr>
                    <m:t>)</m:t>
                  </m:r>
                  <m:r>
                    <a:rPr lang="en-US" i="1">
                      <a:solidFill>
                        <a:srgbClr val="00B050"/>
                      </a:solidFill>
                      <a:latin typeface="Cambria Math" panose="02040503050406030204" pitchFamily="18" charset="0"/>
                    </a:rPr>
                    <m:t>)</m:t>
                  </m:r>
                </m:oMath>
              </a14:m>
              <a:endParaRPr lang="en-US"/>
            </a:p>
          </xdr:txBody>
        </xdr:sp>
      </mc:Choice>
      <mc:Fallback xmlns="">
        <xdr:sp macro="" textlink="">
          <xdr:nvSpPr>
            <xdr:cNvPr id="4" name="TextBox 12">
              <a:extLst>
                <a:ext uri="{FF2B5EF4-FFF2-40B4-BE49-F238E27FC236}">
                  <a16:creationId xmlns:a16="http://schemas.microsoft.com/office/drawing/2014/main" id="{759FF026-F508-4DED-92A6-4DF7F05E0B47}"/>
                </a:ext>
              </a:extLst>
            </xdr:cNvPr>
            <xdr:cNvSpPr txBox="1"/>
          </xdr:nvSpPr>
          <xdr:spPr>
            <a:xfrm>
              <a:off x="586154" y="4377205"/>
              <a:ext cx="7331470" cy="655949"/>
            </a:xfrm>
            <a:prstGeom prst="rect">
              <a:avLst/>
            </a:prstGeom>
            <a:solidFill>
              <a:schemeClr val="bg1"/>
            </a:solidFill>
          </xdr:spPr>
          <xdr:txBody>
            <a:bodyPr wrap="square">
              <a:spAutoFit/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n-US" i="0">
                  <a:latin typeface="Cambria Math" panose="02040503050406030204" pitchFamily="18" charset="0"/>
                </a:rPr>
                <a:t>𝑣</a:t>
              </a:r>
              <a:r>
                <a:rPr lang="en-US" i="0">
                  <a:solidFill>
                    <a:srgbClr val="836967"/>
                  </a:solidFill>
                  <a:latin typeface="Cambria Math" panose="02040503050406030204" pitchFamily="18" charset="0"/>
                </a:rPr>
                <a:t>_</a:t>
              </a:r>
              <a:r>
                <a:rPr lang="en-US" i="0">
                  <a:latin typeface="Cambria Math" panose="02040503050406030204" pitchFamily="18" charset="0"/>
                </a:rPr>
                <a:t>2=</a:t>
              </a:r>
              <a:r>
                <a:rPr lang="en-US" i="0">
                  <a:solidFill>
                    <a:srgbClr val="FF0000"/>
                  </a:solidFill>
                  <a:latin typeface="Cambria Math" panose="02040503050406030204" pitchFamily="18" charset="0"/>
                </a:rPr>
                <a:t>(</a:t>
              </a:r>
              <a:r>
                <a:rPr lang="en-US" b="0" i="0">
                  <a:solidFill>
                    <a:srgbClr val="00B050"/>
                  </a:solidFill>
                  <a:latin typeface="Cambria Math" panose="02040503050406030204" pitchFamily="18" charset="0"/>
                </a:rPr>
                <a:t>(</a:t>
              </a:r>
              <a:r>
                <a:rPr lang="en-US" i="0">
                  <a:latin typeface="Cambria Math" panose="02040503050406030204" pitchFamily="18" charset="0"/>
                </a:rPr>
                <a:t>𝑤</a:t>
              </a:r>
              <a:r>
                <a:rPr lang="en-US" i="0">
                  <a:solidFill>
                    <a:srgbClr val="836967"/>
                  </a:solidFill>
                  <a:latin typeface="Cambria Math" panose="02040503050406030204" pitchFamily="18" charset="0"/>
                </a:rPr>
                <a:t>_</a:t>
              </a:r>
              <a:r>
                <a:rPr lang="en-US" i="0">
                  <a:latin typeface="Cambria Math" panose="02040503050406030204" pitchFamily="18" charset="0"/>
                </a:rPr>
                <a:t>1</a:t>
              </a:r>
              <a:r>
                <a:rPr lang="en-US" i="0">
                  <a:solidFill>
                    <a:srgbClr val="836967"/>
                  </a:solidFill>
                  <a:latin typeface="Cambria Math" panose="02040503050406030204" pitchFamily="18" charset="0"/>
                </a:rPr>
                <a:t> 〖</a:t>
              </a:r>
              <a:r>
                <a:rPr lang="en-US" b="0" i="0">
                  <a:solidFill>
                    <a:srgbClr val="836967"/>
                  </a:solidFill>
                  <a:latin typeface="Cambria Math" panose="02040503050406030204" pitchFamily="18" charset="0"/>
                </a:rPr>
                <a:t>∗</a:t>
              </a:r>
              <a:r>
                <a:rPr lang="en-US" i="0">
                  <a:latin typeface="Cambria Math" panose="02040503050406030204" pitchFamily="18" charset="0"/>
                </a:rPr>
                <a:t>𝑣</a:t>
              </a:r>
              <a:r>
                <a:rPr lang="en-US" i="0">
                  <a:solidFill>
                    <a:srgbClr val="836967"/>
                  </a:solidFill>
                  <a:latin typeface="Cambria Math" panose="02040503050406030204" pitchFamily="18" charset="0"/>
                </a:rPr>
                <a:t>〗_</a:t>
              </a:r>
              <a:r>
                <a:rPr lang="en-US" i="0">
                  <a:latin typeface="Cambria Math" panose="02040503050406030204" pitchFamily="18" charset="0"/>
                </a:rPr>
                <a:t>1^′ </a:t>
              </a:r>
              <a:r>
                <a:rPr lang="en-US" b="0" i="0">
                  <a:latin typeface="Cambria Math" panose="02040503050406030204" pitchFamily="18" charset="0"/>
                </a:rPr>
                <a:t> 〖∗</a:t>
              </a:r>
              <a:r>
                <a:rPr lang="en-US" b="0" i="0">
                  <a:solidFill>
                    <a:schemeClr val="bg2">
                      <a:lumMod val="75000"/>
                    </a:schemeClr>
                  </a:solidFill>
                  <a:latin typeface="Cambria Math" panose="02040503050406030204" pitchFamily="18" charset="0"/>
                </a:rPr>
                <a:t>(</a:t>
              </a:r>
              <a:r>
                <a:rPr lang="en-US" i="0">
                  <a:latin typeface="Cambria Math" panose="02040503050406030204" pitchFamily="18" charset="0"/>
                </a:rPr>
                <a:t>sin〗⁡〖</a:t>
              </a:r>
              <a:r>
                <a:rPr lang="en-US" b="0" i="0">
                  <a:solidFill>
                    <a:srgbClr val="FFC000"/>
                  </a:solidFill>
                  <a:latin typeface="Cambria Math" panose="02040503050406030204" pitchFamily="18" charset="0"/>
                </a:rPr>
                <a:t>(</a:t>
              </a:r>
              <a:r>
                <a:rPr lang="en-US" b="0" i="0">
                  <a:latin typeface="Cambria Math" panose="02040503050406030204" pitchFamily="18" charset="0"/>
                </a:rPr>
                <a:t>𝑟𝑎𝑑𝑖𝑎𝑛𝑠</a:t>
              </a:r>
              <a:r>
                <a:rPr lang="en-US" b="0" i="0">
                  <a:solidFill>
                    <a:srgbClr val="7030A0"/>
                  </a:solidFill>
                  <a:latin typeface="Cambria Math" panose="02040503050406030204" pitchFamily="18" charset="0"/>
                </a:rPr>
                <a:t>〖(</a:t>
              </a:r>
              <a:r>
                <a:rPr lang="en-US" i="0">
                  <a:solidFill>
                    <a:srgbClr val="7030A0"/>
                  </a:solidFill>
                  <a:latin typeface="Cambria Math" panose="02040503050406030204" pitchFamily="18" charset="0"/>
                </a:rPr>
                <a:t>𝜃〗_1^′</a:t>
              </a:r>
              <a:r>
                <a:rPr lang="en-US" b="0" i="0">
                  <a:solidFill>
                    <a:srgbClr val="7030A0"/>
                  </a:solidFill>
                  <a:latin typeface="Cambria Math" panose="02040503050406030204" pitchFamily="18" charset="0"/>
                </a:rPr>
                <a:t>)</a:t>
              </a:r>
              <a:r>
                <a:rPr lang="en-US" b="0" i="0">
                  <a:solidFill>
                    <a:srgbClr val="FFC000"/>
                  </a:solidFill>
                  <a:latin typeface="Cambria Math" panose="02040503050406030204" pitchFamily="18" charset="0"/>
                </a:rPr>
                <a:t>)</a:t>
              </a:r>
              <a:r>
                <a:rPr lang="en-US" b="0" i="0">
                  <a:solidFill>
                    <a:schemeClr val="bg2">
                      <a:lumMod val="75000"/>
                    </a:schemeClr>
                  </a:solidFill>
                  <a:latin typeface="Cambria Math" panose="02040503050406030204" pitchFamily="18" charset="0"/>
                </a:rPr>
                <a:t>)</a:t>
              </a:r>
              <a:r>
                <a:rPr lang="en-US" b="0" i="0">
                  <a:solidFill>
                    <a:srgbClr val="00B050"/>
                  </a:solidFill>
                  <a:latin typeface="Cambria Math" panose="02040503050406030204" pitchFamily="18" charset="0"/>
                </a:rPr>
                <a:t>)〗</a:t>
              </a:r>
              <a:r>
                <a:rPr lang="en-US" i="0">
                  <a:latin typeface="Cambria Math" panose="02040503050406030204" pitchFamily="18" charset="0"/>
                </a:rPr>
                <a:t>+</a:t>
              </a:r>
              <a:r>
                <a:rPr lang="en-US" i="0">
                  <a:solidFill>
                    <a:srgbClr val="836967"/>
                  </a:solidFill>
                  <a:latin typeface="Cambria Math" panose="02040503050406030204" pitchFamily="18" charset="0"/>
                </a:rPr>
                <a:t>〖</a:t>
              </a:r>
              <a:r>
                <a:rPr lang="en-US" b="0" i="0">
                  <a:solidFill>
                    <a:srgbClr val="00B050"/>
                  </a:solidFill>
                  <a:latin typeface="Cambria Math" panose="02040503050406030204" pitchFamily="18" charset="0"/>
                </a:rPr>
                <a:t>(</a:t>
              </a:r>
              <a:r>
                <a:rPr lang="en-US" i="0">
                  <a:latin typeface="Cambria Math" panose="02040503050406030204" pitchFamily="18" charset="0"/>
                </a:rPr>
                <a:t>𝑤</a:t>
              </a:r>
              <a:r>
                <a:rPr lang="en-US" i="0">
                  <a:solidFill>
                    <a:srgbClr val="836967"/>
                  </a:solidFill>
                  <a:latin typeface="Cambria Math" panose="02040503050406030204" pitchFamily="18" charset="0"/>
                </a:rPr>
                <a:t>〗_</a:t>
              </a:r>
              <a:r>
                <a:rPr lang="en-US" i="0">
                  <a:latin typeface="Cambria Math" panose="02040503050406030204" pitchFamily="18" charset="0"/>
                </a:rPr>
                <a:t>2</a:t>
              </a:r>
              <a:r>
                <a:rPr lang="en-US" i="0">
                  <a:solidFill>
                    <a:srgbClr val="836967"/>
                  </a:solidFill>
                  <a:latin typeface="Cambria Math" panose="02040503050406030204" pitchFamily="18" charset="0"/>
                </a:rPr>
                <a:t> 〖</a:t>
              </a:r>
              <a:r>
                <a:rPr lang="en-US" b="0" i="0">
                  <a:solidFill>
                    <a:srgbClr val="836967"/>
                  </a:solidFill>
                  <a:latin typeface="Cambria Math" panose="02040503050406030204" pitchFamily="18" charset="0"/>
                </a:rPr>
                <a:t>∗</a:t>
              </a:r>
              <a:r>
                <a:rPr lang="en-US" i="0">
                  <a:latin typeface="Cambria Math" panose="02040503050406030204" pitchFamily="18" charset="0"/>
                </a:rPr>
                <a:t>𝑣</a:t>
              </a:r>
              <a:r>
                <a:rPr lang="en-US" i="0">
                  <a:solidFill>
                    <a:srgbClr val="836967"/>
                  </a:solidFill>
                  <a:latin typeface="Cambria Math" panose="02040503050406030204" pitchFamily="18" charset="0"/>
                </a:rPr>
                <a:t>〗_</a:t>
              </a:r>
              <a:r>
                <a:rPr lang="en-US" i="0">
                  <a:latin typeface="Cambria Math" panose="02040503050406030204" pitchFamily="18" charset="0"/>
                </a:rPr>
                <a:t>2^′ </a:t>
              </a:r>
              <a:r>
                <a:rPr lang="en-US" b="0" i="0">
                  <a:latin typeface="Cambria Math" panose="02040503050406030204" pitchFamily="18" charset="0"/>
                </a:rPr>
                <a:t> 〖∗</a:t>
              </a:r>
              <a:r>
                <a:rPr lang="en-US" b="0" i="0">
                  <a:solidFill>
                    <a:schemeClr val="bg2">
                      <a:lumMod val="75000"/>
                    </a:schemeClr>
                  </a:solidFill>
                  <a:latin typeface="Cambria Math" panose="02040503050406030204" pitchFamily="18" charset="0"/>
                </a:rPr>
                <a:t>(</a:t>
              </a:r>
              <a:r>
                <a:rPr lang="en-US" i="0">
                  <a:latin typeface="Cambria Math" panose="02040503050406030204" pitchFamily="18" charset="0"/>
                </a:rPr>
                <a:t>sin</a:t>
              </a:r>
              <a:r>
                <a:rPr lang="en-US" i="0">
                  <a:solidFill>
                    <a:srgbClr val="FFC000"/>
                  </a:solidFill>
                  <a:latin typeface="Cambria Math" panose="02040503050406030204" pitchFamily="18" charset="0"/>
                </a:rPr>
                <a:t>(</a:t>
              </a:r>
              <a:r>
                <a:rPr lang="en-US" i="0">
                  <a:latin typeface="Cambria Math" panose="02040503050406030204" pitchFamily="18" charset="0"/>
                </a:rPr>
                <a:t>𝑟𝑎𝑑𝑖𝑎𝑛𝑠〗⁡〖</a:t>
              </a:r>
              <a:r>
                <a:rPr lang="en-US" i="0">
                  <a:solidFill>
                    <a:srgbClr val="7030A0"/>
                  </a:solidFill>
                  <a:latin typeface="Cambria Math" panose="02040503050406030204" pitchFamily="18" charset="0"/>
                </a:rPr>
                <a:t>(𝜃_2^′)</a:t>
              </a:r>
              <a:r>
                <a:rPr lang="en-US" i="0">
                  <a:solidFill>
                    <a:srgbClr val="FFC000"/>
                  </a:solidFill>
                  <a:latin typeface="Cambria Math" panose="02040503050406030204" pitchFamily="18" charset="0"/>
                </a:rPr>
                <a:t>)</a:t>
              </a:r>
              <a:r>
                <a:rPr lang="en-US" b="0" i="0">
                  <a:solidFill>
                    <a:schemeClr val="bg2">
                      <a:lumMod val="75000"/>
                    </a:schemeClr>
                  </a:solidFill>
                  <a:latin typeface="Cambria Math" panose="02040503050406030204" pitchFamily="18" charset="0"/>
                </a:rPr>
                <a:t>)</a:t>
              </a:r>
              <a:r>
                <a:rPr lang="en-US" b="0" i="0">
                  <a:solidFill>
                    <a:srgbClr val="00B050"/>
                  </a:solidFill>
                  <a:latin typeface="Cambria Math" panose="02040503050406030204" pitchFamily="18" charset="0"/>
                </a:rPr>
                <a:t>)</a:t>
              </a:r>
              <a:r>
                <a:rPr lang="en-US" i="0">
                  <a:solidFill>
                    <a:srgbClr val="FF0000"/>
                  </a:solidFill>
                  <a:latin typeface="Cambria Math" panose="02040503050406030204" pitchFamily="18" charset="0"/>
                </a:rPr>
                <a:t>)〗</a:t>
              </a:r>
              <a:r>
                <a:rPr lang="en-US"/>
                <a:t> /                             </a:t>
              </a:r>
              <a:r>
                <a:rPr lang="en-US" i="0">
                  <a:solidFill>
                    <a:srgbClr val="836967"/>
                  </a:solidFill>
                  <a:latin typeface="Cambria Math" panose="02040503050406030204" pitchFamily="18" charset="0"/>
                </a:rPr>
                <a:t>〖</a:t>
              </a:r>
              <a:r>
                <a:rPr lang="en-US" i="0">
                  <a:solidFill>
                    <a:srgbClr val="00B050"/>
                  </a:solidFill>
                  <a:latin typeface="Cambria Math" panose="02040503050406030204" pitchFamily="18" charset="0"/>
                </a:rPr>
                <a:t>(</a:t>
              </a:r>
              <a:r>
                <a:rPr lang="en-US" i="0">
                  <a:latin typeface="Cambria Math" panose="02040503050406030204" pitchFamily="18" charset="0"/>
                </a:rPr>
                <a:t>𝑤</a:t>
              </a:r>
              <a:r>
                <a:rPr lang="en-US" i="0">
                  <a:solidFill>
                    <a:srgbClr val="836967"/>
                  </a:solidFill>
                  <a:latin typeface="Cambria Math" panose="02040503050406030204" pitchFamily="18" charset="0"/>
                </a:rPr>
                <a:t>〗_</a:t>
              </a:r>
              <a:r>
                <a:rPr lang="en-US" i="0">
                  <a:latin typeface="Cambria Math" panose="02040503050406030204" pitchFamily="18" charset="0"/>
                </a:rPr>
                <a:t>2</a:t>
              </a:r>
              <a:r>
                <a:rPr lang="en-US" b="0" i="0">
                  <a:latin typeface="Cambria Math" panose="02040503050406030204" pitchFamily="18" charset="0"/>
                </a:rPr>
                <a:t>∗</a:t>
              </a:r>
              <a:r>
                <a:rPr lang="en-US" i="0">
                  <a:latin typeface="Cambria Math" panose="02040503050406030204" pitchFamily="18" charset="0"/>
                </a:rPr>
                <a:t>〖</a:t>
              </a:r>
              <a:r>
                <a:rPr lang="en-US" b="0" i="0">
                  <a:solidFill>
                    <a:schemeClr val="bg2">
                      <a:lumMod val="75000"/>
                    </a:schemeClr>
                  </a:solidFill>
                  <a:latin typeface="Cambria Math" panose="02040503050406030204" pitchFamily="18" charset="0"/>
                </a:rPr>
                <a:t>(</a:t>
              </a:r>
              <a:r>
                <a:rPr lang="en-US" i="0">
                  <a:latin typeface="Cambria Math" panose="02040503050406030204" pitchFamily="18" charset="0"/>
                </a:rPr>
                <a:t>sin</a:t>
              </a:r>
              <a:r>
                <a:rPr lang="en-US" i="0">
                  <a:solidFill>
                    <a:srgbClr val="FFC000"/>
                  </a:solidFill>
                  <a:latin typeface="Cambria Math" panose="02040503050406030204" pitchFamily="18" charset="0"/>
                </a:rPr>
                <a:t>(</a:t>
              </a:r>
              <a:r>
                <a:rPr lang="en-US" i="0">
                  <a:latin typeface="Cambria Math" panose="02040503050406030204" pitchFamily="18" charset="0"/>
                </a:rPr>
                <a:t>𝑟𝑎𝑑𝑖𝑎𝑛𝑠〗⁡〖</a:t>
              </a:r>
              <a:r>
                <a:rPr lang="en-US" i="0">
                  <a:solidFill>
                    <a:srgbClr val="7030A0"/>
                  </a:solidFill>
                  <a:latin typeface="Cambria Math" panose="02040503050406030204" pitchFamily="18" charset="0"/>
                </a:rPr>
                <a:t>(𝜃_2 〗)</a:t>
              </a:r>
              <a:r>
                <a:rPr lang="en-US" i="0">
                  <a:solidFill>
                    <a:srgbClr val="FFC000"/>
                  </a:solidFill>
                  <a:latin typeface="Cambria Math" panose="02040503050406030204" pitchFamily="18" charset="0"/>
                </a:rPr>
                <a:t>)</a:t>
              </a:r>
              <a:r>
                <a:rPr lang="en-US" b="0" i="0">
                  <a:solidFill>
                    <a:schemeClr val="bg2">
                      <a:lumMod val="75000"/>
                    </a:schemeClr>
                  </a:solidFill>
                  <a:latin typeface="Cambria Math" panose="02040503050406030204" pitchFamily="18" charset="0"/>
                </a:rPr>
                <a:t>)</a:t>
              </a:r>
              <a:r>
                <a:rPr lang="en-US" i="0">
                  <a:solidFill>
                    <a:srgbClr val="00B050"/>
                  </a:solidFill>
                  <a:latin typeface="Cambria Math" panose="02040503050406030204" pitchFamily="18" charset="0"/>
                </a:rPr>
                <a:t>)</a:t>
              </a:r>
              <a:endParaRPr lang="en-US"/>
            </a:p>
          </xdr:txBody>
        </xdr:sp>
      </mc:Fallback>
    </mc:AlternateContent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64D27E-52F3-4F3C-B4F7-52E977C0685A}">
  <dimension ref="A1:D34"/>
  <sheetViews>
    <sheetView tabSelected="1" zoomScaleNormal="100" workbookViewId="0"/>
  </sheetViews>
  <sheetFormatPr defaultRowHeight="15" x14ac:dyDescent="0.25"/>
  <cols>
    <col min="1" max="1" width="9.140625" style="2" customWidth="1"/>
    <col min="2" max="16384" width="9.140625" style="2"/>
  </cols>
  <sheetData>
    <row r="1" spans="1:4" x14ac:dyDescent="0.25">
      <c r="B1" s="10"/>
      <c r="C1" s="10"/>
      <c r="D1" s="10"/>
    </row>
    <row r="2" spans="1:4" x14ac:dyDescent="0.25">
      <c r="A2" s="5"/>
      <c r="B2" s="12" t="s">
        <v>2</v>
      </c>
      <c r="C2" s="13" t="s">
        <v>3</v>
      </c>
      <c r="D2" s="14" t="s">
        <v>4</v>
      </c>
    </row>
    <row r="3" spans="1:4" x14ac:dyDescent="0.25">
      <c r="A3" s="6"/>
      <c r="B3" s="3">
        <v>24.3</v>
      </c>
      <c r="C3" s="3">
        <v>53.2</v>
      </c>
      <c r="D3" s="3">
        <v>82.4</v>
      </c>
    </row>
    <row r="4" spans="1:4" x14ac:dyDescent="0.25">
      <c r="A4" s="7"/>
    </row>
    <row r="5" spans="1:4" x14ac:dyDescent="0.25">
      <c r="A5" s="8"/>
      <c r="D5" s="11" t="s">
        <v>13</v>
      </c>
    </row>
    <row r="6" spans="1:4" x14ac:dyDescent="0.25">
      <c r="A6" s="9"/>
      <c r="B6" s="81"/>
      <c r="C6" s="81"/>
      <c r="D6" s="10" t="s">
        <v>14</v>
      </c>
    </row>
    <row r="7" spans="1:4" x14ac:dyDescent="0.25">
      <c r="A7" s="6"/>
      <c r="B7" s="81"/>
      <c r="C7" s="81"/>
      <c r="D7" s="1" t="s">
        <v>15</v>
      </c>
    </row>
    <row r="8" spans="1:4" x14ac:dyDescent="0.25">
      <c r="A8" s="6"/>
      <c r="D8" s="10"/>
    </row>
    <row r="9" spans="1:4" x14ac:dyDescent="0.25">
      <c r="A9" s="6"/>
      <c r="D9" s="11" t="s">
        <v>5</v>
      </c>
    </row>
    <row r="10" spans="1:4" x14ac:dyDescent="0.25">
      <c r="A10" s="6"/>
      <c r="B10" s="81"/>
      <c r="C10" s="81"/>
      <c r="D10" s="10" t="s">
        <v>9</v>
      </c>
    </row>
    <row r="11" spans="1:4" x14ac:dyDescent="0.25">
      <c r="A11" s="6"/>
      <c r="B11" s="81"/>
      <c r="C11" s="81"/>
      <c r="D11" s="10" t="s">
        <v>10</v>
      </c>
    </row>
    <row r="12" spans="1:4" x14ac:dyDescent="0.25">
      <c r="D12" s="10"/>
    </row>
    <row r="13" spans="1:4" x14ac:dyDescent="0.25">
      <c r="D13" s="11" t="s">
        <v>6</v>
      </c>
    </row>
    <row r="14" spans="1:4" x14ac:dyDescent="0.25">
      <c r="B14" s="81"/>
      <c r="C14" s="81"/>
      <c r="D14" s="10" t="s">
        <v>11</v>
      </c>
    </row>
    <row r="15" spans="1:4" x14ac:dyDescent="0.25">
      <c r="B15" s="81"/>
      <c r="C15" s="81"/>
      <c r="D15" s="10" t="s">
        <v>20</v>
      </c>
    </row>
    <row r="16" spans="1:4" x14ac:dyDescent="0.25">
      <c r="D16" s="10"/>
    </row>
    <row r="17" spans="2:4" x14ac:dyDescent="0.25">
      <c r="D17" s="11" t="s">
        <v>7</v>
      </c>
    </row>
    <row r="18" spans="2:4" x14ac:dyDescent="0.25">
      <c r="B18" s="81"/>
      <c r="C18" s="81"/>
      <c r="D18" s="10" t="s">
        <v>8</v>
      </c>
    </row>
    <row r="19" spans="2:4" x14ac:dyDescent="0.25">
      <c r="B19" s="81"/>
      <c r="C19" s="81"/>
      <c r="D19" s="10" t="s">
        <v>21</v>
      </c>
    </row>
    <row r="20" spans="2:4" x14ac:dyDescent="0.25">
      <c r="D20" s="10"/>
    </row>
    <row r="21" spans="2:4" x14ac:dyDescent="0.25">
      <c r="D21" s="11" t="s">
        <v>12</v>
      </c>
    </row>
    <row r="22" spans="2:4" x14ac:dyDescent="0.25">
      <c r="B22" s="81"/>
      <c r="C22" s="81"/>
      <c r="D22" s="10" t="s">
        <v>16</v>
      </c>
    </row>
    <row r="23" spans="2:4" x14ac:dyDescent="0.25">
      <c r="B23" s="81"/>
      <c r="C23" s="81"/>
      <c r="D23" s="10" t="s">
        <v>17</v>
      </c>
    </row>
    <row r="24" spans="2:4" x14ac:dyDescent="0.25">
      <c r="D24" s="10"/>
    </row>
    <row r="25" spans="2:4" x14ac:dyDescent="0.25">
      <c r="D25" s="11" t="s">
        <v>18</v>
      </c>
    </row>
    <row r="26" spans="2:4" x14ac:dyDescent="0.25">
      <c r="B26" s="81"/>
      <c r="C26" s="81"/>
      <c r="D26" s="10" t="s">
        <v>19</v>
      </c>
    </row>
    <row r="27" spans="2:4" x14ac:dyDescent="0.25">
      <c r="D27" s="10"/>
    </row>
    <row r="28" spans="2:4" x14ac:dyDescent="0.25">
      <c r="D28" s="11" t="s">
        <v>26</v>
      </c>
    </row>
    <row r="29" spans="2:4" x14ac:dyDescent="0.25">
      <c r="B29" s="81"/>
      <c r="C29" s="81"/>
      <c r="D29" s="10" t="s">
        <v>27</v>
      </c>
    </row>
    <row r="30" spans="2:4" x14ac:dyDescent="0.25">
      <c r="D30" s="10"/>
    </row>
    <row r="31" spans="2:4" x14ac:dyDescent="0.25">
      <c r="D31" s="11" t="s">
        <v>22</v>
      </c>
    </row>
    <row r="32" spans="2:4" x14ac:dyDescent="0.25">
      <c r="B32" s="81"/>
      <c r="C32" s="81"/>
      <c r="D32" s="1" t="s">
        <v>25</v>
      </c>
    </row>
    <row r="33" spans="2:4" x14ac:dyDescent="0.25">
      <c r="B33" s="81"/>
      <c r="C33" s="81"/>
      <c r="D33" s="10" t="s">
        <v>23</v>
      </c>
    </row>
    <row r="34" spans="2:4" x14ac:dyDescent="0.25">
      <c r="B34" s="81"/>
      <c r="C34" s="81"/>
      <c r="D34" s="10" t="s">
        <v>24</v>
      </c>
    </row>
  </sheetData>
  <mergeCells count="15">
    <mergeCell ref="B6:C6"/>
    <mergeCell ref="B7:C7"/>
    <mergeCell ref="B11:C11"/>
    <mergeCell ref="B14:C14"/>
    <mergeCell ref="B22:C22"/>
    <mergeCell ref="B23:C23"/>
    <mergeCell ref="B10:C10"/>
    <mergeCell ref="B34:C34"/>
    <mergeCell ref="B26:C26"/>
    <mergeCell ref="B15:C15"/>
    <mergeCell ref="B19:C19"/>
    <mergeCell ref="B29:C29"/>
    <mergeCell ref="B33:C33"/>
    <mergeCell ref="B32:C32"/>
    <mergeCell ref="B18:C18"/>
  </mergeCells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1C845A-74C1-4068-B157-4AD9A8D10957}">
  <dimension ref="B1:D19"/>
  <sheetViews>
    <sheetView zoomScale="130" zoomScaleNormal="130" workbookViewId="0"/>
  </sheetViews>
  <sheetFormatPr defaultRowHeight="15" x14ac:dyDescent="0.25"/>
  <cols>
    <col min="1" max="2" width="9.140625" style="2"/>
    <col min="3" max="3" width="12.85546875" style="2" customWidth="1"/>
    <col min="4" max="16384" width="9.140625" style="2"/>
  </cols>
  <sheetData>
    <row r="1" spans="2:4" ht="5.25" customHeight="1" x14ac:dyDescent="0.3">
      <c r="C1" s="79"/>
      <c r="D1" s="79"/>
    </row>
    <row r="2" spans="2:4" ht="35.25" customHeight="1" x14ac:dyDescent="0.3">
      <c r="B2" s="90" t="s">
        <v>88</v>
      </c>
      <c r="C2" s="90"/>
      <c r="D2" s="90"/>
    </row>
    <row r="3" spans="2:4" ht="15" customHeight="1" x14ac:dyDescent="0.25">
      <c r="B3" s="89" t="s">
        <v>75</v>
      </c>
      <c r="C3" s="89"/>
      <c r="D3" s="89"/>
    </row>
    <row r="4" spans="2:4" ht="18" x14ac:dyDescent="0.25">
      <c r="B4" s="76" t="s">
        <v>78</v>
      </c>
      <c r="C4" s="77">
        <v>4285</v>
      </c>
      <c r="D4" s="2" t="s">
        <v>77</v>
      </c>
    </row>
    <row r="5" spans="2:4" ht="18" x14ac:dyDescent="0.25">
      <c r="B5" s="76" t="s">
        <v>81</v>
      </c>
      <c r="C5" s="77">
        <v>0</v>
      </c>
      <c r="D5" s="2" t="s">
        <v>73</v>
      </c>
    </row>
    <row r="6" spans="2:4" ht="18" x14ac:dyDescent="0.25">
      <c r="B6" s="76" t="s">
        <v>80</v>
      </c>
      <c r="C6" s="77">
        <v>307</v>
      </c>
      <c r="D6" s="2" t="s">
        <v>73</v>
      </c>
    </row>
    <row r="7" spans="2:4" ht="18" x14ac:dyDescent="0.25">
      <c r="B7" s="76" t="s">
        <v>82</v>
      </c>
      <c r="C7" s="78">
        <v>26.9</v>
      </c>
      <c r="D7" s="2" t="s">
        <v>39</v>
      </c>
    </row>
    <row r="8" spans="2:4" x14ac:dyDescent="0.25">
      <c r="B8" s="89" t="s">
        <v>76</v>
      </c>
      <c r="C8" s="89"/>
      <c r="D8" s="89"/>
    </row>
    <row r="9" spans="2:4" ht="18" x14ac:dyDescent="0.25">
      <c r="B9" s="76" t="s">
        <v>79</v>
      </c>
      <c r="C9" s="77">
        <v>4995</v>
      </c>
      <c r="D9" s="2" t="s">
        <v>77</v>
      </c>
    </row>
    <row r="10" spans="2:4" ht="18" x14ac:dyDescent="0.25">
      <c r="B10" s="76" t="s">
        <v>83</v>
      </c>
      <c r="C10" s="78">
        <v>270</v>
      </c>
      <c r="D10" s="2" t="s">
        <v>73</v>
      </c>
    </row>
    <row r="11" spans="2:4" ht="18" x14ac:dyDescent="0.25">
      <c r="B11" s="76" t="s">
        <v>84</v>
      </c>
      <c r="C11" s="78">
        <v>292</v>
      </c>
      <c r="D11" s="2" t="s">
        <v>73</v>
      </c>
    </row>
    <row r="12" spans="2:4" ht="18" x14ac:dyDescent="0.25">
      <c r="B12" s="76" t="s">
        <v>85</v>
      </c>
      <c r="C12" s="78">
        <v>31.2</v>
      </c>
      <c r="D12" s="2" t="s">
        <v>39</v>
      </c>
    </row>
    <row r="13" spans="2:4" x14ac:dyDescent="0.25">
      <c r="C13" s="6"/>
    </row>
    <row r="14" spans="2:4" x14ac:dyDescent="0.25">
      <c r="B14" s="89" t="s">
        <v>75</v>
      </c>
      <c r="C14" s="89"/>
      <c r="D14" s="89"/>
    </row>
    <row r="15" spans="2:4" ht="18" x14ac:dyDescent="0.25">
      <c r="B15" s="76" t="s">
        <v>86</v>
      </c>
      <c r="C15" s="80"/>
      <c r="D15" s="2" t="s">
        <v>39</v>
      </c>
    </row>
    <row r="16" spans="2:4" ht="18" x14ac:dyDescent="0.25">
      <c r="B16" s="76" t="s">
        <v>86</v>
      </c>
      <c r="C16" s="80">
        <f>C15/1.467</f>
        <v>0</v>
      </c>
      <c r="D16" s="2" t="s">
        <v>40</v>
      </c>
    </row>
    <row r="17" spans="2:4" x14ac:dyDescent="0.25">
      <c r="B17" s="89" t="s">
        <v>76</v>
      </c>
      <c r="C17" s="89"/>
      <c r="D17" s="89"/>
    </row>
    <row r="18" spans="2:4" ht="18" x14ac:dyDescent="0.25">
      <c r="B18" s="76" t="s">
        <v>87</v>
      </c>
      <c r="C18" s="80"/>
      <c r="D18" s="2" t="s">
        <v>39</v>
      </c>
    </row>
    <row r="19" spans="2:4" ht="18" x14ac:dyDescent="0.25">
      <c r="B19" s="76" t="s">
        <v>87</v>
      </c>
      <c r="C19" s="80">
        <f>C18/1.467</f>
        <v>0</v>
      </c>
      <c r="D19" s="2" t="s">
        <v>40</v>
      </c>
    </row>
  </sheetData>
  <mergeCells count="5">
    <mergeCell ref="B3:D3"/>
    <mergeCell ref="B8:D8"/>
    <mergeCell ref="B14:D14"/>
    <mergeCell ref="B17:D17"/>
    <mergeCell ref="B2:D2"/>
  </mergeCells>
  <pageMargins left="0.7" right="0.7" top="0.75" bottom="0.75" header="0.3" footer="0.3"/>
  <pageSetup orientation="portrait" horizontalDpi="0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DE208A-136B-48A7-8DE8-4455583F4BD3}">
  <dimension ref="B1:D19"/>
  <sheetViews>
    <sheetView zoomScale="130" zoomScaleNormal="130" workbookViewId="0">
      <selection activeCell="A2" sqref="A2"/>
    </sheetView>
  </sheetViews>
  <sheetFormatPr defaultRowHeight="15" x14ac:dyDescent="0.25"/>
  <cols>
    <col min="1" max="2" width="9.140625" style="2"/>
    <col min="3" max="3" width="12.85546875" style="2" customWidth="1"/>
    <col min="4" max="16384" width="9.140625" style="2"/>
  </cols>
  <sheetData>
    <row r="1" spans="2:4" ht="5.25" customHeight="1" x14ac:dyDescent="0.3">
      <c r="C1" s="79"/>
      <c r="D1" s="79"/>
    </row>
    <row r="2" spans="2:4" ht="35.25" customHeight="1" x14ac:dyDescent="0.3">
      <c r="B2" s="90" t="s">
        <v>88</v>
      </c>
      <c r="C2" s="90"/>
      <c r="D2" s="90"/>
    </row>
    <row r="3" spans="2:4" ht="15" customHeight="1" x14ac:dyDescent="0.25">
      <c r="B3" s="89" t="s">
        <v>75</v>
      </c>
      <c r="C3" s="89"/>
      <c r="D3" s="89"/>
    </row>
    <row r="4" spans="2:4" ht="18" x14ac:dyDescent="0.25">
      <c r="B4" s="76" t="s">
        <v>78</v>
      </c>
      <c r="C4" s="77">
        <v>4285</v>
      </c>
      <c r="D4" s="2" t="s">
        <v>77</v>
      </c>
    </row>
    <row r="5" spans="2:4" ht="18" x14ac:dyDescent="0.25">
      <c r="B5" s="76" t="s">
        <v>81</v>
      </c>
      <c r="C5" s="77">
        <v>0</v>
      </c>
      <c r="D5" s="2" t="s">
        <v>73</v>
      </c>
    </row>
    <row r="6" spans="2:4" ht="18" x14ac:dyDescent="0.25">
      <c r="B6" s="76" t="s">
        <v>80</v>
      </c>
      <c r="C6" s="77">
        <v>307</v>
      </c>
      <c r="D6" s="2" t="s">
        <v>73</v>
      </c>
    </row>
    <row r="7" spans="2:4" ht="18" x14ac:dyDescent="0.25">
      <c r="B7" s="76" t="s">
        <v>82</v>
      </c>
      <c r="C7" s="78">
        <v>26.9</v>
      </c>
      <c r="D7" s="2" t="s">
        <v>39</v>
      </c>
    </row>
    <row r="8" spans="2:4" x14ac:dyDescent="0.25">
      <c r="B8" s="89" t="s">
        <v>76</v>
      </c>
      <c r="C8" s="89"/>
      <c r="D8" s="89"/>
    </row>
    <row r="9" spans="2:4" ht="18" x14ac:dyDescent="0.25">
      <c r="B9" s="76" t="s">
        <v>79</v>
      </c>
      <c r="C9" s="77">
        <v>4995</v>
      </c>
      <c r="D9" s="2" t="s">
        <v>77</v>
      </c>
    </row>
    <row r="10" spans="2:4" ht="18" x14ac:dyDescent="0.25">
      <c r="B10" s="76" t="s">
        <v>83</v>
      </c>
      <c r="C10" s="78">
        <v>270</v>
      </c>
      <c r="D10" s="2" t="s">
        <v>73</v>
      </c>
    </row>
    <row r="11" spans="2:4" ht="18" x14ac:dyDescent="0.25">
      <c r="B11" s="76" t="s">
        <v>84</v>
      </c>
      <c r="C11" s="78">
        <v>292</v>
      </c>
      <c r="D11" s="2" t="s">
        <v>73</v>
      </c>
    </row>
    <row r="12" spans="2:4" ht="18" x14ac:dyDescent="0.25">
      <c r="B12" s="76" t="s">
        <v>85</v>
      </c>
      <c r="C12" s="78">
        <v>31.2</v>
      </c>
      <c r="D12" s="2" t="s">
        <v>39</v>
      </c>
    </row>
    <row r="13" spans="2:4" x14ac:dyDescent="0.25">
      <c r="C13" s="6"/>
    </row>
    <row r="14" spans="2:4" x14ac:dyDescent="0.25">
      <c r="B14" s="89" t="s">
        <v>75</v>
      </c>
      <c r="C14" s="89"/>
      <c r="D14" s="89"/>
    </row>
    <row r="15" spans="2:4" ht="18" x14ac:dyDescent="0.25">
      <c r="B15" s="76" t="s">
        <v>86</v>
      </c>
      <c r="C15" s="80">
        <f>((C4*C7*(COS(RADIANS(C6))))+(C9*C12*(COS(RADIANS(C11))))-(C9*C18*(COS(RADIANS(C10)))))/(C4*(COS(RADIANS(C5))))</f>
        <v>29.813139162302207</v>
      </c>
      <c r="D15" s="2" t="s">
        <v>39</v>
      </c>
    </row>
    <row r="16" spans="2:4" ht="18" x14ac:dyDescent="0.25">
      <c r="B16" s="76" t="s">
        <v>86</v>
      </c>
      <c r="C16" s="80">
        <f>C15/1.467</f>
        <v>20.322521583028088</v>
      </c>
      <c r="D16" s="2" t="s">
        <v>40</v>
      </c>
    </row>
    <row r="17" spans="2:4" x14ac:dyDescent="0.25">
      <c r="B17" s="89" t="s">
        <v>76</v>
      </c>
      <c r="C17" s="89"/>
      <c r="D17" s="89"/>
    </row>
    <row r="18" spans="2:4" ht="18" x14ac:dyDescent="0.25">
      <c r="B18" s="76" t="s">
        <v>87</v>
      </c>
      <c r="C18" s="80">
        <f>((C4*C7*(SIN(RADIANS(C6))))+(C9*C12*(SIN(RADIANS(C11)))))/(C9*(SIN(RADIANS(C10))))</f>
        <v>47.357749879874419</v>
      </c>
      <c r="D18" s="2" t="s">
        <v>39</v>
      </c>
    </row>
    <row r="19" spans="2:4" ht="18" x14ac:dyDescent="0.25">
      <c r="B19" s="76" t="s">
        <v>87</v>
      </c>
      <c r="C19" s="80">
        <f>C18/1.467</f>
        <v>32.28203809125727</v>
      </c>
      <c r="D19" s="2" t="s">
        <v>40</v>
      </c>
    </row>
  </sheetData>
  <mergeCells count="5">
    <mergeCell ref="B2:D2"/>
    <mergeCell ref="B3:D3"/>
    <mergeCell ref="B8:D8"/>
    <mergeCell ref="B14:D14"/>
    <mergeCell ref="B17:D17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14A15C-9F11-4827-B211-14A8FE445B9D}">
  <dimension ref="A1:D34"/>
  <sheetViews>
    <sheetView zoomScaleNormal="100" workbookViewId="0"/>
  </sheetViews>
  <sheetFormatPr defaultRowHeight="15" x14ac:dyDescent="0.25"/>
  <cols>
    <col min="1" max="1" width="9.140625" style="2" customWidth="1"/>
    <col min="2" max="16384" width="9.140625" style="2"/>
  </cols>
  <sheetData>
    <row r="1" spans="1:4" x14ac:dyDescent="0.25">
      <c r="B1" s="10"/>
      <c r="C1" s="10"/>
      <c r="D1" s="10"/>
    </row>
    <row r="2" spans="1:4" x14ac:dyDescent="0.25">
      <c r="A2" s="5"/>
      <c r="B2" s="12" t="s">
        <v>2</v>
      </c>
      <c r="C2" s="13" t="s">
        <v>3</v>
      </c>
      <c r="D2" s="14" t="s">
        <v>4</v>
      </c>
    </row>
    <row r="3" spans="1:4" x14ac:dyDescent="0.25">
      <c r="A3" s="6"/>
      <c r="B3" s="3">
        <v>24.3</v>
      </c>
      <c r="C3" s="3">
        <v>53.2</v>
      </c>
      <c r="D3" s="3">
        <v>82.4</v>
      </c>
    </row>
    <row r="4" spans="1:4" x14ac:dyDescent="0.25">
      <c r="A4" s="7"/>
    </row>
    <row r="5" spans="1:4" x14ac:dyDescent="0.25">
      <c r="A5" s="8"/>
      <c r="D5" s="11" t="s">
        <v>13</v>
      </c>
    </row>
    <row r="6" spans="1:4" x14ac:dyDescent="0.25">
      <c r="A6" s="9"/>
      <c r="B6" s="81">
        <f>B3+C3+D3</f>
        <v>159.9</v>
      </c>
      <c r="C6" s="81"/>
      <c r="D6" s="10" t="s">
        <v>14</v>
      </c>
    </row>
    <row r="7" spans="1:4" x14ac:dyDescent="0.25">
      <c r="A7" s="6"/>
      <c r="B7" s="81">
        <f>SUM(B3:D3)</f>
        <v>159.9</v>
      </c>
      <c r="C7" s="81"/>
      <c r="D7" s="1" t="s">
        <v>15</v>
      </c>
    </row>
    <row r="8" spans="1:4" x14ac:dyDescent="0.25">
      <c r="A8" s="6"/>
      <c r="D8" s="10"/>
    </row>
    <row r="9" spans="1:4" x14ac:dyDescent="0.25">
      <c r="A9" s="6"/>
      <c r="D9" s="11" t="s">
        <v>5</v>
      </c>
    </row>
    <row r="10" spans="1:4" x14ac:dyDescent="0.25">
      <c r="A10" s="6"/>
      <c r="B10" s="81">
        <f>D3-C3</f>
        <v>29.200000000000003</v>
      </c>
      <c r="C10" s="81"/>
      <c r="D10" s="10" t="s">
        <v>9</v>
      </c>
    </row>
    <row r="11" spans="1:4" x14ac:dyDescent="0.25">
      <c r="A11" s="6"/>
      <c r="B11" s="81">
        <f>C3-D3</f>
        <v>-29.200000000000003</v>
      </c>
      <c r="C11" s="81"/>
      <c r="D11" s="10" t="s">
        <v>10</v>
      </c>
    </row>
    <row r="12" spans="1:4" x14ac:dyDescent="0.25">
      <c r="D12" s="10"/>
    </row>
    <row r="13" spans="1:4" x14ac:dyDescent="0.25">
      <c r="D13" s="11" t="s">
        <v>6</v>
      </c>
    </row>
    <row r="14" spans="1:4" x14ac:dyDescent="0.25">
      <c r="B14" s="81">
        <f>D3/C3</f>
        <v>1.5488721804511278</v>
      </c>
      <c r="C14" s="81"/>
      <c r="D14" s="10" t="s">
        <v>11</v>
      </c>
    </row>
    <row r="15" spans="1:4" x14ac:dyDescent="0.25">
      <c r="B15" s="81">
        <f>C3/1.467</f>
        <v>36.264485344239944</v>
      </c>
      <c r="C15" s="81"/>
      <c r="D15" s="10" t="s">
        <v>20</v>
      </c>
    </row>
    <row r="16" spans="1:4" x14ac:dyDescent="0.25">
      <c r="D16" s="10"/>
    </row>
    <row r="17" spans="2:4" x14ac:dyDescent="0.25">
      <c r="D17" s="11" t="s">
        <v>7</v>
      </c>
    </row>
    <row r="18" spans="2:4" x14ac:dyDescent="0.25">
      <c r="B18" s="81">
        <f>B3*C3*D3</f>
        <v>106523.42400000003</v>
      </c>
      <c r="C18" s="81"/>
      <c r="D18" s="10" t="s">
        <v>8</v>
      </c>
    </row>
    <row r="19" spans="2:4" x14ac:dyDescent="0.25">
      <c r="B19" s="81">
        <f>B3*1.467</f>
        <v>35.648100000000007</v>
      </c>
      <c r="C19" s="81"/>
      <c r="D19" s="10" t="s">
        <v>21</v>
      </c>
    </row>
    <row r="20" spans="2:4" x14ac:dyDescent="0.25">
      <c r="D20" s="10"/>
    </row>
    <row r="21" spans="2:4" x14ac:dyDescent="0.25">
      <c r="D21" s="11" t="s">
        <v>12</v>
      </c>
    </row>
    <row r="22" spans="2:4" x14ac:dyDescent="0.25">
      <c r="B22" s="81">
        <f>C3*C3</f>
        <v>2830.2400000000002</v>
      </c>
      <c r="C22" s="81"/>
      <c r="D22" s="10" t="s">
        <v>16</v>
      </c>
    </row>
    <row r="23" spans="2:4" x14ac:dyDescent="0.25">
      <c r="B23" s="81">
        <f>C3^2</f>
        <v>2830.2400000000002</v>
      </c>
      <c r="C23" s="81"/>
      <c r="D23" s="10" t="s">
        <v>17</v>
      </c>
    </row>
    <row r="24" spans="2:4" x14ac:dyDescent="0.25">
      <c r="D24" s="10"/>
    </row>
    <row r="25" spans="2:4" x14ac:dyDescent="0.25">
      <c r="D25" s="11" t="s">
        <v>18</v>
      </c>
    </row>
    <row r="26" spans="2:4" x14ac:dyDescent="0.25">
      <c r="B26" s="81">
        <f>SQRT(D3)</f>
        <v>9.0774445743281742</v>
      </c>
      <c r="C26" s="81"/>
      <c r="D26" s="10" t="s">
        <v>19</v>
      </c>
    </row>
    <row r="27" spans="2:4" x14ac:dyDescent="0.25">
      <c r="D27" s="10"/>
    </row>
    <row r="28" spans="2:4" x14ac:dyDescent="0.25">
      <c r="D28" s="11" t="s">
        <v>26</v>
      </c>
    </row>
    <row r="29" spans="2:4" x14ac:dyDescent="0.25">
      <c r="B29" s="81">
        <f>COUNT(B3:D3)</f>
        <v>3</v>
      </c>
      <c r="C29" s="81"/>
      <c r="D29" s="10" t="s">
        <v>27</v>
      </c>
    </row>
    <row r="30" spans="2:4" x14ac:dyDescent="0.25">
      <c r="D30" s="10"/>
    </row>
    <row r="31" spans="2:4" x14ac:dyDescent="0.25">
      <c r="D31" s="11" t="s">
        <v>22</v>
      </c>
    </row>
    <row r="32" spans="2:4" x14ac:dyDescent="0.25">
      <c r="B32" s="81">
        <f>(B3+C3)/2</f>
        <v>38.75</v>
      </c>
      <c r="C32" s="81"/>
      <c r="D32" s="1" t="s">
        <v>25</v>
      </c>
    </row>
    <row r="33" spans="2:4" x14ac:dyDescent="0.25">
      <c r="B33" s="81">
        <f>SUM(B3:D3)/COUNT(B3:D3)</f>
        <v>53.300000000000004</v>
      </c>
      <c r="C33" s="81"/>
      <c r="D33" s="10" t="s">
        <v>23</v>
      </c>
    </row>
    <row r="34" spans="2:4" x14ac:dyDescent="0.25">
      <c r="B34" s="81">
        <f>AVERAGE(B3:D3)</f>
        <v>53.300000000000004</v>
      </c>
      <c r="C34" s="81"/>
      <c r="D34" s="10" t="s">
        <v>24</v>
      </c>
    </row>
  </sheetData>
  <mergeCells count="15">
    <mergeCell ref="B15:C15"/>
    <mergeCell ref="B6:C6"/>
    <mergeCell ref="B7:C7"/>
    <mergeCell ref="B10:C10"/>
    <mergeCell ref="B11:C11"/>
    <mergeCell ref="B14:C14"/>
    <mergeCell ref="B32:C32"/>
    <mergeCell ref="B33:C33"/>
    <mergeCell ref="B34:C34"/>
    <mergeCell ref="B18:C18"/>
    <mergeCell ref="B19:C19"/>
    <mergeCell ref="B22:C22"/>
    <mergeCell ref="B23:C23"/>
    <mergeCell ref="B26:C26"/>
    <mergeCell ref="B29:C29"/>
  </mergeCells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A53251-39DB-491A-942E-329D1E701F3A}">
  <dimension ref="B1:G15"/>
  <sheetViews>
    <sheetView zoomScale="130" zoomScaleNormal="130" workbookViewId="0"/>
  </sheetViews>
  <sheetFormatPr defaultColWidth="12.7109375" defaultRowHeight="15" x14ac:dyDescent="0.25"/>
  <cols>
    <col min="1" max="16384" width="12.7109375" style="2"/>
  </cols>
  <sheetData>
    <row r="1" spans="2:7" ht="15.75" thickBot="1" x14ac:dyDescent="0.3"/>
    <row r="2" spans="2:7" x14ac:dyDescent="0.25">
      <c r="B2" s="82" t="s">
        <v>28</v>
      </c>
      <c r="C2" s="83"/>
      <c r="D2" s="84"/>
      <c r="E2" s="85" t="s">
        <v>33</v>
      </c>
      <c r="F2" s="86"/>
      <c r="G2" s="87"/>
    </row>
    <row r="3" spans="2:7" x14ac:dyDescent="0.25">
      <c r="B3" s="22" t="s">
        <v>29</v>
      </c>
      <c r="C3" s="38"/>
      <c r="D3" s="23"/>
      <c r="E3" s="22" t="s">
        <v>29</v>
      </c>
      <c r="F3" s="38"/>
      <c r="G3" s="23"/>
    </row>
    <row r="4" spans="2:7" x14ac:dyDescent="0.25">
      <c r="B4" s="18" t="s">
        <v>30</v>
      </c>
      <c r="C4" s="39"/>
      <c r="D4" s="16"/>
      <c r="E4" s="18" t="s">
        <v>30</v>
      </c>
      <c r="F4" s="39"/>
      <c r="G4" s="16"/>
    </row>
    <row r="5" spans="2:7" ht="15.75" thickBot="1" x14ac:dyDescent="0.3">
      <c r="B5" s="19" t="s">
        <v>31</v>
      </c>
      <c r="C5" s="52"/>
      <c r="D5" s="17" t="s">
        <v>32</v>
      </c>
      <c r="E5" s="19" t="s">
        <v>31</v>
      </c>
      <c r="F5" s="52"/>
      <c r="G5" s="17" t="s">
        <v>32</v>
      </c>
    </row>
    <row r="8" spans="2:7" x14ac:dyDescent="0.25">
      <c r="B8" s="24"/>
      <c r="C8" s="3" t="s">
        <v>1</v>
      </c>
      <c r="D8" s="3" t="s">
        <v>1</v>
      </c>
      <c r="E8" s="3" t="s">
        <v>0</v>
      </c>
      <c r="F8" s="3" t="s">
        <v>34</v>
      </c>
      <c r="G8" s="3" t="s">
        <v>35</v>
      </c>
    </row>
    <row r="9" spans="2:7" ht="15.75" thickBot="1" x14ac:dyDescent="0.3">
      <c r="B9" s="24"/>
      <c r="C9" s="15" t="s">
        <v>40</v>
      </c>
      <c r="D9" s="15" t="s">
        <v>39</v>
      </c>
      <c r="E9" s="15" t="s">
        <v>32</v>
      </c>
      <c r="F9" s="15" t="s">
        <v>41</v>
      </c>
      <c r="G9" s="15" t="s">
        <v>42</v>
      </c>
    </row>
    <row r="10" spans="2:7" ht="18.75" x14ac:dyDescent="0.3">
      <c r="B10" s="4" t="s">
        <v>36</v>
      </c>
      <c r="C10" s="53"/>
      <c r="D10" s="54"/>
      <c r="E10" s="55"/>
      <c r="F10" s="55"/>
      <c r="G10" s="56"/>
    </row>
    <row r="11" spans="2:7" x14ac:dyDescent="0.25">
      <c r="B11" s="21"/>
      <c r="C11" s="57"/>
      <c r="D11" s="40"/>
      <c r="E11" s="41"/>
      <c r="F11" s="41"/>
      <c r="G11" s="58"/>
    </row>
    <row r="12" spans="2:7" x14ac:dyDescent="0.25">
      <c r="B12" s="4" t="s">
        <v>37</v>
      </c>
      <c r="C12" s="59"/>
      <c r="D12" s="41"/>
      <c r="E12" s="40"/>
      <c r="F12" s="40"/>
      <c r="G12" s="60"/>
    </row>
    <row r="13" spans="2:7" x14ac:dyDescent="0.25">
      <c r="B13" s="20"/>
      <c r="C13" s="57"/>
      <c r="D13" s="40"/>
      <c r="E13" s="41"/>
      <c r="F13" s="41"/>
      <c r="G13" s="58"/>
    </row>
    <row r="14" spans="2:7" ht="15.75" thickBot="1" x14ac:dyDescent="0.3">
      <c r="B14" s="4" t="s">
        <v>38</v>
      </c>
      <c r="C14" s="61"/>
      <c r="D14" s="62"/>
      <c r="E14" s="63"/>
      <c r="F14" s="63"/>
      <c r="G14" s="64"/>
    </row>
    <row r="15" spans="2:7" x14ac:dyDescent="0.25">
      <c r="C15" s="65"/>
      <c r="D15" s="65"/>
      <c r="E15" s="65"/>
      <c r="F15" s="65"/>
      <c r="G15" s="65"/>
    </row>
  </sheetData>
  <mergeCells count="2">
    <mergeCell ref="B2:D2"/>
    <mergeCell ref="E2:G2"/>
  </mergeCells>
  <printOptions headings="1" gridLines="1"/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64AFD5-8F48-4DEB-B04E-984E9512F51B}">
  <dimension ref="A1:G15"/>
  <sheetViews>
    <sheetView zoomScale="130" zoomScaleNormal="130" workbookViewId="0"/>
  </sheetViews>
  <sheetFormatPr defaultColWidth="12.7109375" defaultRowHeight="15" x14ac:dyDescent="0.25"/>
  <cols>
    <col min="1" max="2" width="12.7109375" style="2" customWidth="1"/>
    <col min="3" max="16384" width="12.7109375" style="2"/>
  </cols>
  <sheetData>
    <row r="1" spans="1:7" x14ac:dyDescent="0.25">
      <c r="A1" s="35"/>
      <c r="B1" s="35"/>
      <c r="C1" s="35"/>
      <c r="D1" s="35"/>
      <c r="E1" s="35"/>
      <c r="F1" s="35"/>
      <c r="G1" s="35"/>
    </row>
    <row r="2" spans="1:7" x14ac:dyDescent="0.25">
      <c r="A2" s="35"/>
      <c r="B2" s="88" t="s">
        <v>28</v>
      </c>
      <c r="C2" s="88"/>
      <c r="D2" s="88"/>
      <c r="E2" s="88" t="s">
        <v>33</v>
      </c>
      <c r="F2" s="88"/>
      <c r="G2" s="88"/>
    </row>
    <row r="3" spans="1:7" x14ac:dyDescent="0.25">
      <c r="A3" s="35"/>
      <c r="B3" s="37" t="s">
        <v>29</v>
      </c>
      <c r="C3" s="66">
        <v>0.8</v>
      </c>
      <c r="D3" s="35"/>
      <c r="E3" s="37" t="s">
        <v>29</v>
      </c>
      <c r="F3" s="66">
        <v>0.55000000000000004</v>
      </c>
      <c r="G3" s="35"/>
    </row>
    <row r="4" spans="1:7" x14ac:dyDescent="0.25">
      <c r="A4" s="35"/>
      <c r="B4" s="37" t="s">
        <v>30</v>
      </c>
      <c r="C4" s="66">
        <v>0.7</v>
      </c>
      <c r="D4" s="35"/>
      <c r="E4" s="37" t="s">
        <v>30</v>
      </c>
      <c r="F4" s="66">
        <v>0.45</v>
      </c>
      <c r="G4" s="35"/>
    </row>
    <row r="5" spans="1:7" x14ac:dyDescent="0.25">
      <c r="A5" s="35"/>
      <c r="B5" s="37" t="s">
        <v>31</v>
      </c>
      <c r="C5" s="66">
        <v>63.5</v>
      </c>
      <c r="D5" s="36" t="s">
        <v>32</v>
      </c>
      <c r="E5" s="37" t="s">
        <v>31</v>
      </c>
      <c r="F5" s="66">
        <v>57.2</v>
      </c>
      <c r="G5" s="36" t="s">
        <v>32</v>
      </c>
    </row>
    <row r="6" spans="1:7" x14ac:dyDescent="0.25">
      <c r="A6" s="35"/>
      <c r="B6" s="35"/>
      <c r="C6" s="35"/>
      <c r="D6" s="35"/>
      <c r="E6" s="35"/>
      <c r="F6" s="35"/>
      <c r="G6" s="35"/>
    </row>
    <row r="7" spans="1:7" x14ac:dyDescent="0.25">
      <c r="A7" s="35"/>
      <c r="B7" s="35"/>
      <c r="C7" s="35"/>
      <c r="D7" s="35"/>
      <c r="E7" s="35"/>
      <c r="F7" s="35"/>
      <c r="G7" s="35"/>
    </row>
    <row r="8" spans="1:7" x14ac:dyDescent="0.25">
      <c r="A8" s="35"/>
      <c r="B8" s="67"/>
      <c r="C8" s="35" t="s">
        <v>1</v>
      </c>
      <c r="D8" s="35" t="s">
        <v>1</v>
      </c>
      <c r="E8" s="35" t="s">
        <v>0</v>
      </c>
      <c r="F8" s="35" t="s">
        <v>34</v>
      </c>
      <c r="G8" s="35" t="s">
        <v>35</v>
      </c>
    </row>
    <row r="9" spans="1:7" x14ac:dyDescent="0.25">
      <c r="A9" s="35"/>
      <c r="B9" s="67"/>
      <c r="C9" s="35" t="s">
        <v>40</v>
      </c>
      <c r="D9" s="35" t="s">
        <v>39</v>
      </c>
      <c r="E9" s="35" t="s">
        <v>32</v>
      </c>
      <c r="F9" s="35" t="s">
        <v>41</v>
      </c>
      <c r="G9" s="35" t="s">
        <v>42</v>
      </c>
    </row>
    <row r="10" spans="1:7" x14ac:dyDescent="0.25">
      <c r="A10" s="35"/>
      <c r="B10" s="37" t="s">
        <v>36</v>
      </c>
      <c r="C10" s="66">
        <f>D10/1.467</f>
        <v>54.27321817910142</v>
      </c>
      <c r="D10" s="66">
        <f>SQRT((D12^2)-(2*F11*E11))</f>
        <v>79.618811068741792</v>
      </c>
      <c r="E10" s="66"/>
      <c r="F10" s="66"/>
      <c r="G10" s="66"/>
    </row>
    <row r="11" spans="1:7" x14ac:dyDescent="0.25">
      <c r="A11" s="35"/>
      <c r="B11" s="37"/>
      <c r="C11" s="66"/>
      <c r="D11" s="66"/>
      <c r="E11" s="66">
        <f>C5</f>
        <v>63.5</v>
      </c>
      <c r="F11" s="66">
        <f>C3*-32.2</f>
        <v>-25.760000000000005</v>
      </c>
      <c r="G11" s="66">
        <f>(D12-D10)/F11</f>
        <v>0.94070557572529923</v>
      </c>
    </row>
    <row r="12" spans="1:7" x14ac:dyDescent="0.25">
      <c r="A12" s="35"/>
      <c r="B12" s="37" t="s">
        <v>37</v>
      </c>
      <c r="C12" s="66">
        <f>D12/1.467</f>
        <v>37.754761716467677</v>
      </c>
      <c r="D12" s="66">
        <f>SQRT((D14^2)-(2*F13*E13))</f>
        <v>55.38623543805808</v>
      </c>
      <c r="E12" s="66"/>
      <c r="F12" s="66"/>
      <c r="G12" s="66"/>
    </row>
    <row r="13" spans="1:7" x14ac:dyDescent="0.25">
      <c r="A13" s="35"/>
      <c r="B13" s="35"/>
      <c r="C13" s="66"/>
      <c r="D13" s="66"/>
      <c r="E13" s="66">
        <f>F5</f>
        <v>57.2</v>
      </c>
      <c r="F13" s="66">
        <f>F3*-32.2</f>
        <v>-17.710000000000004</v>
      </c>
      <c r="G13" s="66">
        <f>(D14-D12)/F13</f>
        <v>1.3050387034476607</v>
      </c>
    </row>
    <row r="14" spans="1:7" x14ac:dyDescent="0.25">
      <c r="A14" s="35"/>
      <c r="B14" s="37" t="s">
        <v>38</v>
      </c>
      <c r="C14" s="66">
        <v>22</v>
      </c>
      <c r="D14" s="66">
        <f>C14*1.467</f>
        <v>32.274000000000001</v>
      </c>
      <c r="E14" s="66"/>
      <c r="F14" s="66"/>
      <c r="G14" s="66"/>
    </row>
    <row r="15" spans="1:7" x14ac:dyDescent="0.25">
      <c r="A15" s="35"/>
      <c r="B15" s="35"/>
      <c r="C15" s="66"/>
      <c r="D15" s="66"/>
      <c r="E15" s="66"/>
      <c r="F15" s="66"/>
      <c r="G15" s="66"/>
    </row>
  </sheetData>
  <mergeCells count="2">
    <mergeCell ref="B2:D2"/>
    <mergeCell ref="E2:G2"/>
  </mergeCells>
  <printOptions headings="1" gridLines="1"/>
  <pageMargins left="0.7" right="0.7" top="0.75" bottom="0.75" header="0.3" footer="0.3"/>
  <pageSetup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08211B-1FF3-4738-93BA-394C1B1FFDD2}">
  <dimension ref="B1:G20"/>
  <sheetViews>
    <sheetView zoomScale="130" zoomScaleNormal="130" workbookViewId="0"/>
  </sheetViews>
  <sheetFormatPr defaultColWidth="12.7109375" defaultRowHeight="15" x14ac:dyDescent="0.25"/>
  <cols>
    <col min="1" max="16384" width="12.7109375" style="2"/>
  </cols>
  <sheetData>
    <row r="1" spans="2:7" ht="15.75" thickBot="1" x14ac:dyDescent="0.3"/>
    <row r="2" spans="2:7" x14ac:dyDescent="0.25">
      <c r="B2" s="82" t="s">
        <v>28</v>
      </c>
      <c r="C2" s="83"/>
      <c r="D2" s="84"/>
      <c r="E2" s="85" t="s">
        <v>33</v>
      </c>
      <c r="F2" s="86"/>
      <c r="G2" s="87"/>
    </row>
    <row r="3" spans="2:7" x14ac:dyDescent="0.25">
      <c r="B3" s="22" t="s">
        <v>29</v>
      </c>
      <c r="C3" s="31">
        <v>0.8</v>
      </c>
      <c r="D3" s="23"/>
      <c r="E3" s="22" t="s">
        <v>29</v>
      </c>
      <c r="F3" s="31">
        <v>0.55000000000000004</v>
      </c>
      <c r="G3" s="23"/>
    </row>
    <row r="4" spans="2:7" x14ac:dyDescent="0.25">
      <c r="B4" s="18" t="s">
        <v>30</v>
      </c>
      <c r="C4" s="32">
        <v>0.7</v>
      </c>
      <c r="D4" s="16"/>
      <c r="E4" s="18" t="s">
        <v>30</v>
      </c>
      <c r="F4" s="32">
        <v>0.45</v>
      </c>
      <c r="G4" s="16"/>
    </row>
    <row r="5" spans="2:7" ht="15.75" thickBot="1" x14ac:dyDescent="0.3">
      <c r="B5" s="19" t="s">
        <v>31</v>
      </c>
      <c r="C5" s="42">
        <v>63.5</v>
      </c>
      <c r="D5" s="17"/>
      <c r="E5" s="19" t="s">
        <v>31</v>
      </c>
      <c r="F5" s="42">
        <v>57.2</v>
      </c>
      <c r="G5" s="17"/>
    </row>
    <row r="8" spans="2:7" ht="15.75" thickBot="1" x14ac:dyDescent="0.3">
      <c r="B8" s="24"/>
      <c r="C8" s="3" t="s">
        <v>1</v>
      </c>
      <c r="D8" s="3" t="s">
        <v>1</v>
      </c>
      <c r="E8" s="3" t="s">
        <v>0</v>
      </c>
      <c r="F8" s="3" t="s">
        <v>34</v>
      </c>
      <c r="G8" s="3" t="s">
        <v>35</v>
      </c>
    </row>
    <row r="9" spans="2:7" ht="18.75" x14ac:dyDescent="0.3">
      <c r="B9" s="4" t="s">
        <v>36</v>
      </c>
      <c r="C9" s="44">
        <f>D9/1.467</f>
        <v>54.27321817910142</v>
      </c>
      <c r="D9" s="47">
        <f>SQRT((D11^2)-(2*F10*E10))</f>
        <v>79.618811068741792</v>
      </c>
      <c r="E9" s="25"/>
      <c r="F9" s="25"/>
      <c r="G9" s="26"/>
    </row>
    <row r="10" spans="2:7" x14ac:dyDescent="0.25">
      <c r="B10" s="21"/>
      <c r="C10" s="33"/>
      <c r="D10" s="34"/>
      <c r="E10" s="43">
        <f>C5</f>
        <v>63.5</v>
      </c>
      <c r="F10" s="50">
        <f>C3*-32.2</f>
        <v>-25.760000000000005</v>
      </c>
      <c r="G10" s="51">
        <f>(D11-D9)/F10</f>
        <v>0.94070557572529923</v>
      </c>
    </row>
    <row r="11" spans="2:7" x14ac:dyDescent="0.25">
      <c r="B11" s="4" t="s">
        <v>37</v>
      </c>
      <c r="C11" s="45">
        <f>D11/1.467</f>
        <v>37.754761716467677</v>
      </c>
      <c r="D11" s="48">
        <f>SQRT((D13^2)-(2*F12*E12))</f>
        <v>55.38623543805808</v>
      </c>
      <c r="E11" s="27"/>
      <c r="F11" s="27"/>
      <c r="G11" s="28"/>
    </row>
    <row r="12" spans="2:7" x14ac:dyDescent="0.25">
      <c r="B12" s="20"/>
      <c r="C12" s="33"/>
      <c r="D12" s="34"/>
      <c r="E12" s="43">
        <f>F5</f>
        <v>57.2</v>
      </c>
      <c r="F12" s="50">
        <f>F3*-32.2</f>
        <v>-17.710000000000004</v>
      </c>
      <c r="G12" s="51">
        <f>(D13-D11)/F12</f>
        <v>1.3050387034476607</v>
      </c>
    </row>
    <row r="13" spans="2:7" ht="15.75" thickBot="1" x14ac:dyDescent="0.3">
      <c r="B13" s="4" t="s">
        <v>38</v>
      </c>
      <c r="C13" s="46">
        <v>22</v>
      </c>
      <c r="D13" s="49">
        <f>C13*1.467</f>
        <v>32.274000000000001</v>
      </c>
      <c r="E13" s="29"/>
      <c r="F13" s="29"/>
      <c r="G13" s="30"/>
    </row>
    <row r="15" spans="2:7" ht="15.75" thickBot="1" x14ac:dyDescent="0.3">
      <c r="B15" s="24"/>
      <c r="C15" s="3" t="s">
        <v>1</v>
      </c>
      <c r="D15" s="3" t="s">
        <v>1</v>
      </c>
      <c r="E15" s="3" t="s">
        <v>0</v>
      </c>
      <c r="F15" s="3" t="s">
        <v>34</v>
      </c>
      <c r="G15" s="3" t="s">
        <v>35</v>
      </c>
    </row>
    <row r="16" spans="2:7" ht="18.75" x14ac:dyDescent="0.3">
      <c r="B16" s="4" t="s">
        <v>36</v>
      </c>
      <c r="C16" s="44">
        <f>D16/1.467</f>
        <v>50.836940770268612</v>
      </c>
      <c r="D16" s="47">
        <f>SQRT((D18^2)-(2*F17*E17))</f>
        <v>74.57779210998406</v>
      </c>
      <c r="E16" s="25"/>
      <c r="F16" s="25"/>
      <c r="G16" s="26"/>
    </row>
    <row r="17" spans="2:7" x14ac:dyDescent="0.25">
      <c r="B17" s="21"/>
      <c r="C17" s="33"/>
      <c r="D17" s="34"/>
      <c r="E17" s="43">
        <f>C5</f>
        <v>63.5</v>
      </c>
      <c r="F17" s="50">
        <f>C4*-32.2</f>
        <v>-22.54</v>
      </c>
      <c r="G17" s="51">
        <f>(D18-D16)/F17</f>
        <v>1.0036965805710516</v>
      </c>
    </row>
    <row r="18" spans="2:7" x14ac:dyDescent="0.25">
      <c r="B18" s="4" t="s">
        <v>37</v>
      </c>
      <c r="C18" s="45">
        <f>D18/1.467</f>
        <v>35.415454113096494</v>
      </c>
      <c r="D18" s="48">
        <f>SQRT((D20^2)-(2*F19*E19))</f>
        <v>51.95447118391256</v>
      </c>
      <c r="E18" s="27"/>
      <c r="F18" s="27"/>
      <c r="G18" s="28"/>
    </row>
    <row r="19" spans="2:7" x14ac:dyDescent="0.25">
      <c r="B19" s="20"/>
      <c r="C19" s="33"/>
      <c r="D19" s="34"/>
      <c r="E19" s="43">
        <f>F5</f>
        <v>57.2</v>
      </c>
      <c r="F19" s="50">
        <f>F4*-32.2</f>
        <v>-14.490000000000002</v>
      </c>
      <c r="G19" s="51">
        <f>(D20-D18)/F19</f>
        <v>1.3582105716985891</v>
      </c>
    </row>
    <row r="20" spans="2:7" ht="15.75" thickBot="1" x14ac:dyDescent="0.3">
      <c r="B20" s="4" t="s">
        <v>38</v>
      </c>
      <c r="C20" s="46">
        <v>22</v>
      </c>
      <c r="D20" s="49">
        <f>C20*1.467</f>
        <v>32.274000000000001</v>
      </c>
      <c r="E20" s="29"/>
      <c r="F20" s="29"/>
      <c r="G20" s="30"/>
    </row>
  </sheetData>
  <mergeCells count="2">
    <mergeCell ref="B2:D2"/>
    <mergeCell ref="E2:G2"/>
  </mergeCells>
  <pageMargins left="0.7" right="0.7" top="0.75" bottom="0.75" header="0.3" footer="0.3"/>
  <pageSetup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5A83AB-CF10-4815-A632-BC80C5C06F7C}">
  <dimension ref="A1:I14"/>
  <sheetViews>
    <sheetView workbookViewId="0">
      <selection activeCell="D31" sqref="D31"/>
    </sheetView>
  </sheetViews>
  <sheetFormatPr defaultRowHeight="15" x14ac:dyDescent="0.25"/>
  <sheetData>
    <row r="1" spans="1:9" x14ac:dyDescent="0.25">
      <c r="A1" t="s">
        <v>56</v>
      </c>
      <c r="B1" t="s">
        <v>57</v>
      </c>
    </row>
    <row r="2" spans="1:9" x14ac:dyDescent="0.25">
      <c r="A2" t="s">
        <v>43</v>
      </c>
    </row>
    <row r="3" spans="1:9" x14ac:dyDescent="0.25">
      <c r="A3" t="s">
        <v>44</v>
      </c>
      <c r="B3" t="s">
        <v>45</v>
      </c>
      <c r="C3" t="s">
        <v>46</v>
      </c>
      <c r="D3" t="s">
        <v>47</v>
      </c>
      <c r="E3" t="s">
        <v>48</v>
      </c>
      <c r="F3" t="s">
        <v>49</v>
      </c>
      <c r="G3" t="s">
        <v>50</v>
      </c>
      <c r="H3" t="s">
        <v>51</v>
      </c>
      <c r="I3" t="s">
        <v>52</v>
      </c>
    </row>
    <row r="4" spans="1:9" x14ac:dyDescent="0.25">
      <c r="A4">
        <v>-5</v>
      </c>
      <c r="B4">
        <v>62.8</v>
      </c>
      <c r="C4">
        <v>0</v>
      </c>
      <c r="D4" t="s">
        <v>53</v>
      </c>
      <c r="E4" s="68">
        <v>1700</v>
      </c>
      <c r="F4" t="s">
        <v>54</v>
      </c>
      <c r="G4" t="s">
        <v>54</v>
      </c>
      <c r="H4" t="s">
        <v>54</v>
      </c>
      <c r="I4" t="s">
        <v>54</v>
      </c>
    </row>
    <row r="5" spans="1:9" x14ac:dyDescent="0.25">
      <c r="A5">
        <v>-4.5</v>
      </c>
      <c r="B5">
        <v>62.1</v>
      </c>
      <c r="C5">
        <v>0</v>
      </c>
      <c r="D5" t="s">
        <v>53</v>
      </c>
      <c r="E5" s="68">
        <v>1700</v>
      </c>
      <c r="F5" t="s">
        <v>54</v>
      </c>
      <c r="G5" t="s">
        <v>54</v>
      </c>
      <c r="H5" t="s">
        <v>54</v>
      </c>
      <c r="I5" t="s">
        <v>54</v>
      </c>
    </row>
    <row r="6" spans="1:9" x14ac:dyDescent="0.25">
      <c r="A6">
        <v>-4</v>
      </c>
      <c r="B6">
        <v>61.5</v>
      </c>
      <c r="C6">
        <v>0</v>
      </c>
      <c r="D6" t="s">
        <v>53</v>
      </c>
      <c r="E6" s="68">
        <v>1700</v>
      </c>
      <c r="F6" t="s">
        <v>54</v>
      </c>
      <c r="G6" t="s">
        <v>54</v>
      </c>
      <c r="H6" t="s">
        <v>54</v>
      </c>
      <c r="I6" t="s">
        <v>54</v>
      </c>
    </row>
    <row r="7" spans="1:9" x14ac:dyDescent="0.25">
      <c r="A7">
        <v>-3.5</v>
      </c>
      <c r="B7">
        <v>61.5</v>
      </c>
      <c r="C7">
        <v>0</v>
      </c>
      <c r="D7" t="s">
        <v>53</v>
      </c>
      <c r="E7" s="68">
        <v>1700</v>
      </c>
      <c r="F7" t="s">
        <v>54</v>
      </c>
      <c r="G7" t="s">
        <v>54</v>
      </c>
      <c r="H7" t="s">
        <v>54</v>
      </c>
      <c r="I7" t="s">
        <v>54</v>
      </c>
    </row>
    <row r="8" spans="1:9" x14ac:dyDescent="0.25">
      <c r="A8">
        <v>-3</v>
      </c>
      <c r="B8">
        <v>60.9</v>
      </c>
      <c r="C8">
        <v>0</v>
      </c>
      <c r="D8" t="s">
        <v>53</v>
      </c>
      <c r="E8" s="68">
        <v>1700</v>
      </c>
      <c r="F8" t="s">
        <v>54</v>
      </c>
      <c r="G8" t="s">
        <v>54</v>
      </c>
      <c r="H8" t="s">
        <v>54</v>
      </c>
      <c r="I8" t="s">
        <v>54</v>
      </c>
    </row>
    <row r="9" spans="1:9" x14ac:dyDescent="0.25">
      <c r="A9">
        <v>-2.5</v>
      </c>
      <c r="B9">
        <v>60.3</v>
      </c>
      <c r="C9">
        <v>0</v>
      </c>
      <c r="D9" t="s">
        <v>53</v>
      </c>
      <c r="E9" s="68">
        <v>1600</v>
      </c>
      <c r="F9" t="s">
        <v>54</v>
      </c>
      <c r="G9" t="s">
        <v>54</v>
      </c>
      <c r="H9" t="s">
        <v>54</v>
      </c>
      <c r="I9" t="s">
        <v>54</v>
      </c>
    </row>
    <row r="10" spans="1:9" x14ac:dyDescent="0.25">
      <c r="A10">
        <v>-2</v>
      </c>
      <c r="B10">
        <v>60.3</v>
      </c>
      <c r="C10">
        <v>0</v>
      </c>
      <c r="D10" t="s">
        <v>53</v>
      </c>
      <c r="E10" s="68">
        <v>1600</v>
      </c>
      <c r="F10" t="s">
        <v>54</v>
      </c>
      <c r="G10" t="s">
        <v>54</v>
      </c>
      <c r="H10" t="s">
        <v>54</v>
      </c>
      <c r="I10" t="s">
        <v>54</v>
      </c>
    </row>
    <row r="11" spans="1:9" x14ac:dyDescent="0.25">
      <c r="A11">
        <v>-1.5</v>
      </c>
      <c r="B11">
        <v>59.7</v>
      </c>
      <c r="C11">
        <v>12</v>
      </c>
      <c r="D11" t="s">
        <v>53</v>
      </c>
      <c r="E11" s="68">
        <v>1600</v>
      </c>
      <c r="F11" t="s">
        <v>54</v>
      </c>
      <c r="G11" t="s">
        <v>54</v>
      </c>
      <c r="H11" t="s">
        <v>54</v>
      </c>
      <c r="I11" t="s">
        <v>54</v>
      </c>
    </row>
    <row r="12" spans="1:9" x14ac:dyDescent="0.25">
      <c r="A12">
        <v>-1</v>
      </c>
      <c r="B12">
        <v>59.7</v>
      </c>
      <c r="C12">
        <v>0</v>
      </c>
      <c r="D12" t="s">
        <v>53</v>
      </c>
      <c r="E12" s="68">
        <v>1700</v>
      </c>
      <c r="F12" t="s">
        <v>54</v>
      </c>
      <c r="G12" t="s">
        <v>54</v>
      </c>
      <c r="H12" t="s">
        <v>54</v>
      </c>
      <c r="I12" t="s">
        <v>54</v>
      </c>
    </row>
    <row r="13" spans="1:9" x14ac:dyDescent="0.25">
      <c r="A13">
        <v>-0.5</v>
      </c>
      <c r="B13">
        <v>58.4</v>
      </c>
      <c r="C13">
        <v>0</v>
      </c>
      <c r="D13" t="s">
        <v>55</v>
      </c>
      <c r="E13" s="68">
        <v>1600</v>
      </c>
      <c r="F13" t="s">
        <v>54</v>
      </c>
      <c r="G13" t="s">
        <v>54</v>
      </c>
      <c r="H13" t="s">
        <v>54</v>
      </c>
      <c r="I13" t="s">
        <v>54</v>
      </c>
    </row>
    <row r="14" spans="1:9" x14ac:dyDescent="0.25">
      <c r="A14">
        <v>0</v>
      </c>
      <c r="B14">
        <v>51</v>
      </c>
      <c r="C14">
        <v>0</v>
      </c>
      <c r="D14" t="s">
        <v>55</v>
      </c>
      <c r="E14" s="68">
        <v>1400</v>
      </c>
      <c r="F14" t="s">
        <v>54</v>
      </c>
      <c r="G14" t="s">
        <v>54</v>
      </c>
      <c r="H14" t="s">
        <v>54</v>
      </c>
      <c r="I14" t="s">
        <v>54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CE1BC4-44E8-4CC5-BF1C-FAE2F69BB4F4}">
  <dimension ref="A1:I14"/>
  <sheetViews>
    <sheetView zoomScaleNormal="100" workbookViewId="0"/>
  </sheetViews>
  <sheetFormatPr defaultRowHeight="15" x14ac:dyDescent="0.25"/>
  <cols>
    <col min="6" max="9" width="16" customWidth="1"/>
  </cols>
  <sheetData>
    <row r="1" spans="1:9" x14ac:dyDescent="0.25">
      <c r="A1" t="s">
        <v>56</v>
      </c>
      <c r="B1" t="s">
        <v>57</v>
      </c>
    </row>
    <row r="2" spans="1:9" x14ac:dyDescent="0.25">
      <c r="A2" t="s">
        <v>43</v>
      </c>
    </row>
    <row r="3" spans="1:9" s="69" customFormat="1" ht="60" x14ac:dyDescent="0.25">
      <c r="A3" s="70" t="s">
        <v>44</v>
      </c>
      <c r="B3" s="70" t="s">
        <v>45</v>
      </c>
      <c r="C3" s="70" t="s">
        <v>46</v>
      </c>
      <c r="D3" s="70" t="s">
        <v>47</v>
      </c>
      <c r="E3" s="70" t="s">
        <v>48</v>
      </c>
      <c r="F3" s="70" t="s">
        <v>49</v>
      </c>
      <c r="G3" s="70" t="s">
        <v>50</v>
      </c>
      <c r="H3" s="70" t="s">
        <v>51</v>
      </c>
      <c r="I3" s="70" t="s">
        <v>52</v>
      </c>
    </row>
    <row r="4" spans="1:9" x14ac:dyDescent="0.25">
      <c r="A4" s="5">
        <v>-5</v>
      </c>
      <c r="B4" s="5">
        <v>62.8</v>
      </c>
      <c r="C4" s="2">
        <v>0</v>
      </c>
      <c r="D4" s="2" t="s">
        <v>53</v>
      </c>
      <c r="E4" s="71">
        <v>1700</v>
      </c>
      <c r="F4" s="2" t="s">
        <v>54</v>
      </c>
      <c r="G4" s="2" t="s">
        <v>54</v>
      </c>
      <c r="H4" s="2" t="s">
        <v>54</v>
      </c>
      <c r="I4" s="2" t="s">
        <v>54</v>
      </c>
    </row>
    <row r="5" spans="1:9" x14ac:dyDescent="0.25">
      <c r="A5" s="5">
        <v>-4.5</v>
      </c>
      <c r="B5" s="5">
        <v>62.1</v>
      </c>
      <c r="C5" s="2">
        <v>0</v>
      </c>
      <c r="D5" s="2" t="s">
        <v>53</v>
      </c>
      <c r="E5" s="71">
        <v>1700</v>
      </c>
      <c r="F5" s="2" t="s">
        <v>54</v>
      </c>
      <c r="G5" s="2" t="s">
        <v>54</v>
      </c>
      <c r="H5" s="2" t="s">
        <v>54</v>
      </c>
      <c r="I5" s="2" t="s">
        <v>54</v>
      </c>
    </row>
    <row r="6" spans="1:9" x14ac:dyDescent="0.25">
      <c r="A6" s="5">
        <v>-4</v>
      </c>
      <c r="B6" s="5">
        <v>61.5</v>
      </c>
      <c r="C6" s="2">
        <v>0</v>
      </c>
      <c r="D6" s="2" t="s">
        <v>53</v>
      </c>
      <c r="E6" s="71">
        <v>1700</v>
      </c>
      <c r="F6" s="2" t="s">
        <v>54</v>
      </c>
      <c r="G6" s="2" t="s">
        <v>54</v>
      </c>
      <c r="H6" s="2" t="s">
        <v>54</v>
      </c>
      <c r="I6" s="2" t="s">
        <v>54</v>
      </c>
    </row>
    <row r="7" spans="1:9" x14ac:dyDescent="0.25">
      <c r="A7" s="5">
        <v>-3.5</v>
      </c>
      <c r="B7" s="5">
        <v>61.5</v>
      </c>
      <c r="C7" s="2">
        <v>0</v>
      </c>
      <c r="D7" s="2" t="s">
        <v>53</v>
      </c>
      <c r="E7" s="71">
        <v>1700</v>
      </c>
      <c r="F7" s="2" t="s">
        <v>54</v>
      </c>
      <c r="G7" s="2" t="s">
        <v>54</v>
      </c>
      <c r="H7" s="2" t="s">
        <v>54</v>
      </c>
      <c r="I7" s="2" t="s">
        <v>54</v>
      </c>
    </row>
    <row r="8" spans="1:9" x14ac:dyDescent="0.25">
      <c r="A8" s="5">
        <v>-3</v>
      </c>
      <c r="B8" s="5">
        <v>60.9</v>
      </c>
      <c r="C8" s="2">
        <v>0</v>
      </c>
      <c r="D8" s="2" t="s">
        <v>53</v>
      </c>
      <c r="E8" s="71">
        <v>1700</v>
      </c>
      <c r="F8" s="2" t="s">
        <v>54</v>
      </c>
      <c r="G8" s="2" t="s">
        <v>54</v>
      </c>
      <c r="H8" s="2" t="s">
        <v>54</v>
      </c>
      <c r="I8" s="2" t="s">
        <v>54</v>
      </c>
    </row>
    <row r="9" spans="1:9" x14ac:dyDescent="0.25">
      <c r="A9" s="5">
        <v>-2.5</v>
      </c>
      <c r="B9" s="5">
        <v>60.3</v>
      </c>
      <c r="C9" s="2">
        <v>0</v>
      </c>
      <c r="D9" s="2" t="s">
        <v>53</v>
      </c>
      <c r="E9" s="71">
        <v>1600</v>
      </c>
      <c r="F9" s="2" t="s">
        <v>54</v>
      </c>
      <c r="G9" s="2" t="s">
        <v>54</v>
      </c>
      <c r="H9" s="2" t="s">
        <v>54</v>
      </c>
      <c r="I9" s="2" t="s">
        <v>54</v>
      </c>
    </row>
    <row r="10" spans="1:9" x14ac:dyDescent="0.25">
      <c r="A10" s="5">
        <v>-2</v>
      </c>
      <c r="B10" s="5">
        <v>60.3</v>
      </c>
      <c r="C10" s="2">
        <v>0</v>
      </c>
      <c r="D10" s="2" t="s">
        <v>53</v>
      </c>
      <c r="E10" s="71">
        <v>1600</v>
      </c>
      <c r="F10" s="2" t="s">
        <v>54</v>
      </c>
      <c r="G10" s="2" t="s">
        <v>54</v>
      </c>
      <c r="H10" s="2" t="s">
        <v>54</v>
      </c>
      <c r="I10" s="2" t="s">
        <v>54</v>
      </c>
    </row>
    <row r="11" spans="1:9" x14ac:dyDescent="0.25">
      <c r="A11" s="5">
        <v>-1.5</v>
      </c>
      <c r="B11" s="5">
        <v>59.7</v>
      </c>
      <c r="C11" s="2">
        <v>12</v>
      </c>
      <c r="D11" s="2" t="s">
        <v>53</v>
      </c>
      <c r="E11" s="71">
        <v>1600</v>
      </c>
      <c r="F11" s="2" t="s">
        <v>54</v>
      </c>
      <c r="G11" s="2" t="s">
        <v>54</v>
      </c>
      <c r="H11" s="2" t="s">
        <v>54</v>
      </c>
      <c r="I11" s="2" t="s">
        <v>54</v>
      </c>
    </row>
    <row r="12" spans="1:9" x14ac:dyDescent="0.25">
      <c r="A12" s="5">
        <v>-1</v>
      </c>
      <c r="B12" s="5">
        <v>59.7</v>
      </c>
      <c r="C12" s="2">
        <v>0</v>
      </c>
      <c r="D12" s="2" t="s">
        <v>53</v>
      </c>
      <c r="E12" s="71">
        <v>1700</v>
      </c>
      <c r="F12" s="2" t="s">
        <v>54</v>
      </c>
      <c r="G12" s="2" t="s">
        <v>54</v>
      </c>
      <c r="H12" s="2" t="s">
        <v>54</v>
      </c>
      <c r="I12" s="2" t="s">
        <v>54</v>
      </c>
    </row>
    <row r="13" spans="1:9" x14ac:dyDescent="0.25">
      <c r="A13" s="5">
        <v>-0.5</v>
      </c>
      <c r="B13" s="5">
        <v>58.4</v>
      </c>
      <c r="C13" s="2">
        <v>0</v>
      </c>
      <c r="D13" s="2" t="s">
        <v>55</v>
      </c>
      <c r="E13" s="71">
        <v>1600</v>
      </c>
      <c r="F13" s="2" t="s">
        <v>54</v>
      </c>
      <c r="G13" s="2" t="s">
        <v>54</v>
      </c>
      <c r="H13" s="2" t="s">
        <v>54</v>
      </c>
      <c r="I13" s="2" t="s">
        <v>54</v>
      </c>
    </row>
    <row r="14" spans="1:9" x14ac:dyDescent="0.25">
      <c r="A14" s="5">
        <v>0</v>
      </c>
      <c r="B14" s="5">
        <v>51</v>
      </c>
      <c r="C14" s="2">
        <v>0</v>
      </c>
      <c r="D14" s="2" t="s">
        <v>55</v>
      </c>
      <c r="E14" s="71">
        <v>1400</v>
      </c>
      <c r="F14" s="2" t="s">
        <v>54</v>
      </c>
      <c r="G14" s="2" t="s">
        <v>54</v>
      </c>
      <c r="H14" s="2" t="s">
        <v>54</v>
      </c>
      <c r="I14" s="2" t="s">
        <v>54</v>
      </c>
    </row>
  </sheetData>
  <conditionalFormatting sqref="B4:B14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4:D14">
    <cfRule type="containsText" dxfId="0" priority="1" operator="containsText" text="On">
      <formula>NOT(ISERROR(SEARCH("On",D4)))</formula>
    </cfRule>
  </conditionalFormatting>
  <pageMargins left="0.7" right="0.7" top="0.75" bottom="0.75" header="0.3" footer="0.3"/>
  <pageSetup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5AFD79-B8D2-4BDD-A4BB-D2835CCA97E6}">
  <dimension ref="B2:D13"/>
  <sheetViews>
    <sheetView zoomScale="160" zoomScaleNormal="160" workbookViewId="0"/>
  </sheetViews>
  <sheetFormatPr defaultRowHeight="15" x14ac:dyDescent="0.25"/>
  <cols>
    <col min="1" max="2" width="9.140625" style="2"/>
    <col min="3" max="3" width="12.85546875" style="2" customWidth="1"/>
    <col min="4" max="16384" width="9.140625" style="2"/>
  </cols>
  <sheetData>
    <row r="2" spans="2:4" ht="18.75" x14ac:dyDescent="0.3">
      <c r="C2" s="72" t="s">
        <v>68</v>
      </c>
    </row>
    <row r="3" spans="2:4" x14ac:dyDescent="0.25">
      <c r="C3" s="15" t="s">
        <v>69</v>
      </c>
    </row>
    <row r="4" spans="2:4" x14ac:dyDescent="0.25">
      <c r="B4" s="2" t="s">
        <v>58</v>
      </c>
      <c r="C4" s="74">
        <v>265</v>
      </c>
      <c r="D4" s="2" t="s">
        <v>70</v>
      </c>
    </row>
    <row r="5" spans="2:4" x14ac:dyDescent="0.25">
      <c r="B5" s="2" t="s">
        <v>59</v>
      </c>
      <c r="C5" s="74">
        <v>122</v>
      </c>
      <c r="D5" s="2" t="s">
        <v>71</v>
      </c>
    </row>
    <row r="6" spans="2:4" x14ac:dyDescent="0.25">
      <c r="B6" s="2" t="s">
        <v>60</v>
      </c>
      <c r="C6" s="74">
        <f>(C4^2)/(2*C5)</f>
        <v>287.80737704918033</v>
      </c>
      <c r="D6" s="2" t="s">
        <v>74</v>
      </c>
    </row>
    <row r="7" spans="2:4" x14ac:dyDescent="0.25">
      <c r="B7" s="2" t="s">
        <v>61</v>
      </c>
      <c r="C7" s="73">
        <v>73.5</v>
      </c>
      <c r="D7" s="2" t="s">
        <v>72</v>
      </c>
    </row>
    <row r="8" spans="2:4" x14ac:dyDescent="0.25">
      <c r="B8" s="2" t="s">
        <v>62</v>
      </c>
      <c r="C8" s="74">
        <v>0</v>
      </c>
      <c r="D8" s="2" t="s">
        <v>73</v>
      </c>
    </row>
    <row r="9" spans="2:4" x14ac:dyDescent="0.25">
      <c r="B9" s="2" t="s">
        <v>63</v>
      </c>
      <c r="C9" s="73">
        <v>17.5</v>
      </c>
      <c r="D9" s="2" t="s">
        <v>72</v>
      </c>
    </row>
    <row r="10" spans="2:4" x14ac:dyDescent="0.25">
      <c r="B10" s="2" t="s">
        <v>64</v>
      </c>
      <c r="C10" s="73">
        <v>20.5</v>
      </c>
      <c r="D10" s="2" t="s">
        <v>72</v>
      </c>
    </row>
    <row r="11" spans="2:4" x14ac:dyDescent="0.25">
      <c r="C11" s="6"/>
    </row>
    <row r="12" spans="2:4" x14ac:dyDescent="0.25">
      <c r="B12" s="2" t="s">
        <v>65</v>
      </c>
      <c r="C12" s="75"/>
      <c r="D12" s="2" t="s">
        <v>66</v>
      </c>
    </row>
    <row r="13" spans="2:4" x14ac:dyDescent="0.25">
      <c r="B13" s="2" t="s">
        <v>65</v>
      </c>
      <c r="C13" s="75"/>
      <c r="D13" s="2" t="s">
        <v>67</v>
      </c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59B798-A54B-44AC-9A57-B30FD89868F3}">
  <dimension ref="B2:D13"/>
  <sheetViews>
    <sheetView zoomScale="160" zoomScaleNormal="160" workbookViewId="0"/>
  </sheetViews>
  <sheetFormatPr defaultRowHeight="15" x14ac:dyDescent="0.25"/>
  <cols>
    <col min="1" max="2" width="9.140625" style="2"/>
    <col min="3" max="3" width="12.85546875" style="2" customWidth="1"/>
    <col min="4" max="16384" width="9.140625" style="2"/>
  </cols>
  <sheetData>
    <row r="2" spans="2:4" ht="18.75" x14ac:dyDescent="0.3">
      <c r="C2" s="72" t="s">
        <v>68</v>
      </c>
    </row>
    <row r="3" spans="2:4" x14ac:dyDescent="0.25">
      <c r="C3" s="15" t="s">
        <v>69</v>
      </c>
    </row>
    <row r="4" spans="2:4" x14ac:dyDescent="0.25">
      <c r="B4" s="2" t="s">
        <v>58</v>
      </c>
      <c r="C4" s="74">
        <v>265</v>
      </c>
      <c r="D4" s="2" t="s">
        <v>70</v>
      </c>
    </row>
    <row r="5" spans="2:4" x14ac:dyDescent="0.25">
      <c r="B5" s="2" t="s">
        <v>59</v>
      </c>
      <c r="C5" s="74">
        <v>122</v>
      </c>
      <c r="D5" s="2" t="s">
        <v>71</v>
      </c>
    </row>
    <row r="6" spans="2:4" x14ac:dyDescent="0.25">
      <c r="B6" s="2" t="s">
        <v>60</v>
      </c>
      <c r="C6" s="74">
        <f>(C4^2)/(2*C5)</f>
        <v>287.80737704918033</v>
      </c>
      <c r="D6" s="2" t="s">
        <v>74</v>
      </c>
    </row>
    <row r="7" spans="2:4" x14ac:dyDescent="0.25">
      <c r="B7" s="2" t="s">
        <v>61</v>
      </c>
      <c r="C7" s="73">
        <v>73.5</v>
      </c>
      <c r="D7" s="2" t="s">
        <v>72</v>
      </c>
    </row>
    <row r="8" spans="2:4" x14ac:dyDescent="0.25">
      <c r="B8" s="2" t="s">
        <v>62</v>
      </c>
      <c r="C8" s="74">
        <v>0</v>
      </c>
      <c r="D8" s="2" t="s">
        <v>73</v>
      </c>
    </row>
    <row r="9" spans="2:4" x14ac:dyDescent="0.25">
      <c r="B9" s="2" t="s">
        <v>63</v>
      </c>
      <c r="C9" s="73">
        <v>17.5</v>
      </c>
      <c r="D9" s="2" t="s">
        <v>72</v>
      </c>
    </row>
    <row r="10" spans="2:4" x14ac:dyDescent="0.25">
      <c r="B10" s="2" t="s">
        <v>64</v>
      </c>
      <c r="C10" s="73">
        <v>20.5</v>
      </c>
      <c r="D10" s="2" t="s">
        <v>72</v>
      </c>
    </row>
    <row r="11" spans="2:4" x14ac:dyDescent="0.25">
      <c r="C11" s="6"/>
    </row>
    <row r="12" spans="2:4" x14ac:dyDescent="0.25">
      <c r="B12" s="2" t="s">
        <v>65</v>
      </c>
      <c r="C12" s="75">
        <f>C7*(C6+((C4/2)*(C9+C10))+((C5/6)*((C9^2)+(C10^2)+(C9*C10))))*(1+((TAN(RADIANS(C8)))^2))</f>
        <v>2013132.4672131147</v>
      </c>
      <c r="D12" s="2" t="s">
        <v>66</v>
      </c>
    </row>
    <row r="13" spans="2:4" x14ac:dyDescent="0.25">
      <c r="B13" s="2" t="s">
        <v>65</v>
      </c>
      <c r="C13" s="75">
        <f>C12/12</f>
        <v>167761.03893442624</v>
      </c>
      <c r="D13" s="2" t="s">
        <v>67</v>
      </c>
    </row>
  </sheetData>
  <pageMargins left="0.7" right="0.7" top="0.75" bottom="0.75" header="0.3" footer="0.3"/>
  <pageSetup orientation="portrait" horizontalDpi="0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e n c o d i n g = " u t f - 1 6 " ? > < T o u r   x m l n s : x s d = " h t t p : / / w w w . w 3 . o r g / 2 0 0 1 / X M L S c h e m a "   x m l n s : x s i = " h t t p : / / w w w . w 3 . o r g / 2 0 0 1 / X M L S c h e m a - i n s t a n c e "   N a m e = " T o u r   1 "   D e s c r i p t i o n = " S o m e   d e s c r i p t i o n   f o r   t h e   t o u r   g o e s   h e r e "   x m l n s = " h t t p : / / m i c r o s o f t . d a t a . v i s u a l i z a t i o n . e n g i n e . t o u r s / 1 . 0 " > < S c e n e s > < S c e n e   C u s t o m M a p G u i d = " 0 0 0 0 0 0 0 0 - 0 0 0 0 - 0 0 0 0 - 0 0 0 0 - 0 0 0 0 0 0 0 0 0 0 0 0 "   C u s t o m M a p I d = " 0 0 0 0 0 0 0 0 - 0 0 0 0 - 0 0 0 0 - 0 0 0 0 - 0 0 0 0 0 0 0 0 0 0 0 0 "   S c e n e I d = " 5 d 5 9 2 5 e 5 - 8 e 6 c - 4 4 c 1 - a 3 a 3 - b 8 6 1 e 3 e 0 b 6 2 e " > < T r a n s i t i o n > M o v e T o < / T r a n s i t i o n > < E f f e c t > S t a t i o n < / E f f e c t > < T h e m e > B i n g R o a d < / T h e m e > < T h e m e W i t h L a b e l > f a l s e < / T h e m e W i t h L a b e l > < F l a t M o d e E n a b l e d > f a l s e < / F l a t M o d e E n a b l e d > < D u r a t i o n > 1 0 0 0 0 0 0 0 0 < / D u r a t i o n > < T r a n s i t i o n D u r a t i o n > 3 0 0 0 0 0 0 0 < / T r a n s i t i o n D u r a t i o n > < S p e e d > 0 . 5 < / S p e e d > < F r a m e > < C a m e r a > < L a t i t u d e > 4 2 . 3 0 5 3 9 0 3 9 8 0 1 6 4 2 8 < / L a t i t u d e > < L o n g i t u d e > - 8 8 . 4 4 9 9 8 5 6 0 2 4 2 4 0 5 < / L o n g i t u d e > < R o t a t i o n > 0 < / R o t a t i o n > < P i v o t A n g l e > - 0 . 1 2 9 5 9 9 2 1 9 1 7 3 0 4 6 6 2 < / P i v o t A n g l e > < D i s t a n c e > 0 . 0 0 0 7 7 3 7 1 2 5 2 4 5 5 3 3 6 3 < / D i s t a n c e > < / C a m e r a > < I m a g e > i V B O R w 0 K G g o A A A A N S U h E U g A A A N Q A A A B 1 C A Y A A A A 2 n s 9 T A A A A A X N S R 0 I A r s 4 c 6 Q A A A A R n Q U 1 B A A C x j w v 8 Y Q U A A A A J c E h Z c w A A A g E A A A I B A a w 5 M Q c A A E 7 X S U R B V H h e 7 b 1 p l + P W m S b 4 A i A B c C d j j 4 x c r F y 0 W J I l W 3 Z 7 X 6 q 8 V f X M l 5 k z v 2 L + 0 H z t j 9 N 9 + n R P 9 X S 7 X V W 2 S 7 b L l q W S Z F t L y p Z y j 4 z M y N i 4 k y A I E P 0 + F 7 j B S w S 4 x J q R r n r y 3 C Q J B k k A 9 7 7 7 c r X a 3 l Z A R 4 C u 6 z Q Y D K J X p w u N x 2 F P 8 u H b j 8 m g A q 1 + N R 8 d m Q 2 a p l E Q T P 4 1 w 0 i R 7 3 v i + Q C P 1 T c p u / h 5 C q y r 1 H M c c V w F / t 7 Q N R q M + d p U O k 1 9 1 + V n A d m p J n k 0 F 7 7 B 0 P l z u A N B d A d S q T R 5 X l 8 8 1 z W D z 9 X n w Z / c P 2 f 8 P Z / X w B e P O J r T / p G q n W + I Y y n T F s d P C s 7 g 0 + g Z 0 W L x O a q u f 0 i p y p c o k 8 l S t 9 u J 3 n n 6 y N t d a j m Z 6 N X p Q Y 8 e D 4 2 z I i Y g k z s c U Q B z 1 8 p U W l m J X s 2 O O D G l 0 q Z 4 T J v h I w B i y m R z 4 r n O x K I v / I D a 1 W 2 y T C a K I C Q 0 C X y f I D 4 t v N U g h v j g m y n + B m P g t a j X c / Z H t 9 s V C 9 P h R 4 w B U 6 V 8 3 u 2 2 x f u O 0 1 U + g + d d 6 v d d M T w e F A x I T 6 X 4 F H S y r O M R l G V Z 4 t E w D D L N 8 H n g N G i p 8 h J 1 m x 4 V 1 r 4 t j p 0 n Y g K 0 1 M k y k n E 4 M k G d J T r t F h m 8 I A 6 D 7 E J m 8 m d C R j 4 C S K c 4 9 O g Y J E g u V x D P g W 6 n T X Y m n C S N i c U o v 0 a N u k v F k k l e I + T a A R M I v j P L D M F 1 e 7 y u Q 2 k i k e J F m S 9 U y L S y 4 h E D i 3 8 S h E Q 8 L J h g N f 5 e I 2 W S n 8 A I Q W g S I J R J 6 P V 6 4 t H 3 f X F N u W 6 d 5 i s v 8 L U z Q 9 C z T O j n i 5 A k N D 0 d P T t d n D h B Y f G c B n z P E 2 p m J h N K h q N C S h a p Q + r 6 c A E l q X o q k b X b z Z E F 5 3 Q d V s F S / L l o k W o p a j Q G l C 8 X a b D 7 J m k s v V R g M R u G T o 1 m u O g 8 X p S t Z p U l S U 8 8 t h r V x H N Q g Y U s k Y p 9 / 1 g I X T P 8 X n E 5 s d 8 I F C J L s / o 5 H a y A V n 9 N x a J G 6 e I X q N M D o w l V Z V v e X 4 b N c 5 X E p P 6 S c e I E B W l y W o C a C T V n F s h p 7 D V h m w w B y a J C 2 i b j E F 8 Q v s / c P j p m s v r j M a E D s J M k n M G K W L i Z 1 K 5 4 r T H R Z r N 5 s u 2 M k H j F Q p a 2 t m v i P W B I J H L R a 6 O D G Y k Y L A n x e / K 4 F 0 n A q R A E H x K N o f N 5 T v h M E I T v w Q Y y F M k F + O 3 7 4 p r y G Y c G x h w z D 1 Y / / V D t k 8 C n 8 V m T V W S H 5 2 o a g z h P + N 1 9 k 3 5 3 b 6 j a H w V H I q h J k z j T B J 8 B M I 1 9 O A i m T W j C + x Y v f D H Y R o A N Z f H i S K c k 5 2 Y S 5 M 9 A U r q R + g O E d t V Q J d T m v k e t e p 2 5 u M 5 2 k U u d T k v Y O p B K w N J i m a p V M B + N V a f I k c H 3 D k S D 7 x 8 Z z E j E Y M I I x + j 7 U 8 E S C o S M u Y F 9 F Z d C 6 o x B C 8 D 7 s I G k e u g + / C + s y h q k d f 9 E 3 X 6 Z W l 1 W p 4 s v i / f i A E P 9 5 0 8 9 v q Z R R v a 0 E Q z g y B n e q y S 7 / G t X X G q 5 x 5 M x R / q 0 y Y Z t N l d M G P n Z J v i s w A u o u 3 f Q 6 6 Y i 6 X x 7 M P I x 2 E b w v T 4 / s o E P 5 0 G E 0 I P V F u q e i m 6 n K d 6 T M H J X m Y v 7 T I w O + f W b 0 d E Q H q t 5 5 X K O n J 4 r F n E I P p d g q N K d G J i g s K C G B J j M 9 M A k I A n 7 / f B a B 1 v / X T A E M v J s I / m k L / y Y P 3 r Q x o o z 0 Z Q R 0 M 8 + t f f H e U C v e o t v b T d 6 x X N 1 S p r U k Q g K d k S n 3 U g Y p 6 f u H Q V d l h B u e 0 g I R 4 G U K C q k B 0 u q X y r w 3 p B A A I 1 t p o D y 8 y v k b / 3 P 6 B j f e E g i / m d b a V 7 k c I d H x J m w Y I 8 N q H z S z h M Y Z S K h O s n M B y r a w C e / + a m Q S L 5 e E T a h u f q j 6 C 8 P A p 9 T m Z L B 6 u 1 r F / r 0 v e s O L R d 8 u l g a d c Q 8 L X i d x x S 4 o Z o 9 z d M 5 L r w x C 4 5 E U I O E R X Y e g f v i 9 4 9 3 r n 2 W U p M g F 5 P 0 B g I y p K A S V t c L Y 0 s Z 7 b F 4 1 F m F B F E B U O P g H E m z e o m 4 E r 4 J 9 o t Q 0 8 R f H B O 8 Q u D h w 3 d i Y P 7 w C N U O T h q c r 7 w O z d t g W y 8 Q E i m 9 8 E 1 x 7 D C A I w J I 8 a W 9 u t q n F 5 f 7 U B S e O n r t X Q r 6 e + H z X r L W c n c 3 Z G o i 9 H d E H I 2 g B k d w 3 T 4 F G L x o U 1 Z K c F E b h r J l 8 f P k S 5 Y L 4 T B Q p d O A F 2 S c 8 2 G h W t Y w m G g s / S 2 1 q k + o U G C J Q K O E D h c 0 O I C e W Q s Z A X 8 W 3 x k u 8 2 O C C W r g h T a R O q D a S S e P 3 7 4 n p J L T 6 l A / / Y I 4 N g m Z b K j a q t I J 6 P f D x Y p 7 I 6 X u N F f 8 W U C z L 1 D Q f R S 9 G o X P / A + q 6 e 2 I o I 6 D I x G U 6 r o 9 z 0 i Z L A W Y V Y K Y E B + B E w H S A B 4 3 S Q o y c A u P 1 D j s O y m i E W Y v h I s J R C o B z o f f U g E n w L 6 r n m G U X 6 d W s 0 + F Y p r 8 1 h 1 x D O c D 9 B E a Y E I b + M G h u b p L 9 8 W Q U G V b g B X j O + L c 4 8 D f a c 2 3 K V / I i F h S Y K 1 F 7 0 y G F 9 l Z c Y h A N Q P 3 B i o x Y n f n Y b 3 o b M + m M s X o 1 S j + 6 d Y o I 2 z 3 j k Q W A k e U U K o + f n 6 B w K 5 d 4 g U f 4 6 L w u O E I A q s i k 2 A C Y F / s O y m i o U o 5 E K m q 7 o F w R 2 0 o V v c 6 b U o r G Q a s g A n b p L i 4 S t 7 j n 4 j z k Q j 8 l o h V N V v O y P f g u R x J G A x 6 N F A W + Y h s Y 4 K y i k t 8 v T G X s N + j A t M y y 1 b q D p b 5 w O x U P G 4 N q O E D A L G 7 8 w A t X W T m O c r s k m D w L c h Z R 1 / f R y K o 2 P o 8 t 9 B 5 8 a Y y C L y O O W F e n P H M g 4 E f L k r P D T 1 C q l q 3 D + X 7 T N s W q p k K u d j U j / a Z 8 J C q o y 7 E d j d D Z m G B U s 5 H 0 R E g d F b k c z Z t P t k T r n s A n 5 N j L E Q M K T w X V c 0 C w b j V T 3 l x 1 6 M j f H 1 b / 8 B S C Y T N 0 q P w + j 6 h H n d q U + n R u J T M V s l k T j + P b h I 0 3 e K 1 M M y R j A N z 9 Y P n H f q r G 5 O 9 w t N w J I J 6 2 p h V H Q J B G S Y v r D F 2 E w j D j w i o 7 4 a e O 5 / t Q y w q I x 2 q A X A c g K j k A O S i y + W K 5 C Y k w 0 q A z i w 7 X G B Z V v t E + h E f V G 2 t Q f 7 f k d N 4 z J K C C Y X V U e S c Q Q J i L C / N 0 f 3 1 x y M p T 0 k Q D A P E l P L 5 3 M K z U 2 8 R y y d + q 8 3 S O D z X r F n n 9 w f U 6 i C / L y Q 8 E C p U 0 x l v L R P g k G B H m E 7 M 7 Y 8 M F 0 C q g k 8 T q S y k 8 E H 8 1 X W H v n 9 M Q p J 4 J g l K 2 j 3 T A H U t x Q Q F + 0 h V m e Q Q i 9 v O i e e W n R e P u V x J x J J A A F g n W A j 4 O z k A / D 5 i N j 3 X 4 e d p Y X x D I q j f L U f f 7 V O + W B Z B X Q n Y W p n I b g J S S z + k Z s O h Y i l N b v 0 O / 8 4 w i L u 8 P E d 3 7 j 4 Q X j l k m q t D / g Z + 2 z Z u k K 0 / z w S R M K V a m o / 7 Z A T 8 G 0 W D m t U 9 M p b + R r w l r w m A a j p 8 N R n 4 X Q n 1 O 0 Z J e Q g k 9 T 5 t t B 7 9 j q + f 5 6 r 9 L 9 G R E K x h n x g O X b 6 B 2 / W 0 b 4 1 l 2 m I x T 0 N v o 0 z W 2 j D F Z x r A a U c X x 9 l A / d 2 s W a X m w 7 f 3 F 7 z E k 6 0 q S 6 x K 9 G o 6 Q O R w C g B W 7 V d s G 3 T J u P g j J l z + n X E S + 5 A A U + g q 9 h 8 A 1 Q 4 Z 8 I B 6 X S D A i e r q G S K o / Y a C 9 B r p u c 9 F R 0 4 O h 7 6 z h 8 3 6 P g 3 M K q G S M Z Q 0 B z C r v n N I I I d v E t T z 6 b g V S t k l M r 1 h n Z H n 9 W i F i a l a D Q 1 8 6 T W E S 9 5 m C a u O f K E k H k 1 z + N 4 g d 5 X S i 3 l q N v k C T 4 i Y g D g x A Z 4 3 V P n U 6 4 o 7 K 5 4 m k I d I v a F H 9 C R x 6 L u b V u I q T w 9 j C G I G w N m A b I A k a F O + d s A q 2 H a 3 K g b q i 0 z m x r P E r 1 Q T Y x Y E x a 9 T u 7 Z N h R y f J 9 s k i F r B 8 V E u Z o S q B 9 U M r n a 4 5 J H C F A R s 9 0 U D N i E e E S t 0 n D a 1 H v x / l I Z 6 y R I 9 7 T 4 Y c e G f B l C D N W J T R Z A F j + c B m r n A 9 v X J l n N 4 T 3 7 K d j D m 6 p D A 5 D 5 t I C g 5 D U l S C B 4 8 I 5 0 R R Y F J 0 H R N O A x g k y B r I Q 5 8 p 3 S R I 1 m 2 3 m 5 Q v d M Q r w E Q F x Y s Y l F Q f e R A g P m w Q J Z C o 9 o Q d p U f B S R B V P h 1 / L Z 0 t S P j H D V K c n Q 7 H f E I K g 7 2 f k 6 Z 8 m X q 9 M t U p + 9 T t n C X n A 6 k 3 N D J I s d J Q t w n V v G Q c Z 5 K h c 6 L 8 x S 7 1 K 1 F M v N L 0 a u j A 8 F w W 9 u g Y o H t W H u e m i 2 2 a a P 3 Z o b n P f 0 s Y u k 5 m o T 4 I u n 3 W s L B 4 D M H V e t / R o F s b E d M P j j t g c w H l o z I V Q N R w R 7 o u L x 4 W R 2 T g P M D 0 g O x q L D S N h z S l j k s N B O 5 d D 5 V l l e Z A / 5 E E K b P n N 7 t 9 0 d i X 4 D P 5 y G 9 e I A R 1 F m 4 e d Q 3 h 1 k P D e d b V L R + z c + G T h Y 5 T h q 4 P 8 g 4 V 1 X A 8 4 R U Z j F 6 d n g M d n 4 m n B u 2 6 Z I b L F K j O S C t 9 B V + h 5 n T o Z 0 S r I P D + / Q 0 A Z f t L C q E s 1 4 k + 1 I o Q a D m S R f x O I D z j 2 a V 5 / Z T c 4 A e S z h n 0 C O X / 2 a l u E x b z W 3 x m W J q N G C o 9 l k A S t l X q e f E c w J B E J N v P a 5 R u q c t 2 i H f e U y e / a p 4 H X d S g I G o h A F v n o g x x a A N u l T M v E P 1 3 n f w S h y D N I F 0 R Z A b K u R h H H J + 0 K f N 1 o d 8 b 6 Y H c K + W v x s 9 e / o A Q T Q a h 2 B 0 g z 6 l / d t k V 1 6 k 5 p N P i H I v i c M y C 0 f i 0 B L q a R M T M O s 5 q A t s l s / A z T 6 K 0 Z X l s z 0 j P V V C P U x Z Y k x D 8 k 9 P X 7 W 9 / j p 1 + 3 c E g Q b m G n W q G 2 G 8 i j 9 7 6 e I q n w s 0 B p S Y z K 4 1 B H q G G p 0 3 q G T 9 i n Q / X A h C 2 r a b I k 5 2 W G l 6 v / 7 b m Y j p W U E 6 C q T v g y c v 7 d 2 i Q s k i p 5 d i t Y 6 P R c S U h E M T 1 H n A L C p K v 9 P f X / w h p t k J A f / 9 6 G K K N x q B 7 S Z V S X D 1 g p 1 n b j 8 5 6 A r I 3 D 8 V 0 8 5 G Q j P C c 9 L 0 g M z V v 6 F G r S W 4 a 6 9 + l 3 K 5 P G X s H K u C h / N 6 B k Z e S K h C 9 l / I 7 v 1 Z H I M 0 9 F l l P I R w O j T 4 D k f P z i 9 U h 5 X W / C 0 V W N L 3 v A I 1 W a 1 L F W 5 E 7 7 D 2 E h U o Q j q l 0 0 O b / J k k q F n Q r b I t p O T p S U c E b I 1 k a G T E c 9 1 i G P A / W X L B 2 r J 4 d M Z + 3 x C j h B 0 C C x c e O z g / M G y 4 w G M j n 7 v I B P s 8 l T I v 8 N + G n F N L h Q R c m K t Q 8 8 F / Y Y 6 J T k h Y B L O S q I T G R P V d t h M f U L H 9 E y H B d S Z M N W B 7 0 v B F 1 e z 5 B u Y q G L h C Z X a a V S a k g H Q 7 z L B A E F + i p z D b f n / I i L W t D / 8 f k Q E 2 i o T J 4 Y W k J S 6 4 w 0 + k i s C f t C D H f / c A k y M l V U q 6 8 n m Z p 5 A + o 9 H 2 v T n W b 1 + m 0 u V P + N Q j V z H s E Q M L M / x e T X y O / 9 o I b S C 4 o t V E 1 T h q v S a Z v P j b v Q 4 t F h a o 3 m 1 S J V e m Q a z c 2 + n f 5 t / i R R 6 d f p H t H l G e c Q z A e w i H B 2 y c u f l s a B / t / R M V P / c D + v i T D X r p x g L f S 5 Y w 0 a J N Z R Y E V 8 U 9 k l I H h B t 6 9 X h B 9 O D E 6 P E i s Z i g / g d p d p r q R l h I G L f H J u F O 7 Z f R s + m 4 U H i d b K M U v X q 6 G N e n D 8 R U K m e p v r N F m j k + 9 2 8 c t G 7 t f t C p P Y h e S i T c T F 6 M m p 7 l Y Y y I x V H M N g n i z 6 L F F k C P P 0 L Z 9 8 B T 9 H Y v I g L + H l H m z I 8 P P 7 l E u b l X + e b 8 B 9 L N k K v r e p r P f 8 g U D J P F t m b w + 3 n m z j a l c x c o Z Z f 5 b 1 K 0 8 8 l / I n P t / x J / F 7 A q i G M q P G 1 A 1 U 6 d V i o r 5 M c c D o 7 / G X / v 8 F 7 k 0 5 8 X 7 u 1 p 8 H 2 U w 6 P p p U M m S y g V q D + C S x w A 9 6 z X P T L a j y m z e J F 6 T 2 7 R o H x D l J J I A x l 5 h u 1 2 5 J B h 4 o h 7 P e P I d N 4 n s 9 y k u v t d v r c 9 o Z x J q T g J h y O o 1 5 i g y t G r I R D 0 F b 0 L z x A p 5 0 P q p 6 / t M 1 M g 6 N e p N D / P 9 5 8 1 H O d o 5 6 P V q 9 t 8 v 2 c k h H 1 g c g 7 7 m b P F n V + s k 5 U p 0 d r X k 2 t g A A R B I c 2 S 4 l L 9 z b + n + e f / P V X X P 6 A g c 5 V S 5 u g C b 3 p d l k Q O X Z q / R E 5 M q s W 9 f M i x m w V Q 3 X A + K N K z M / k R V X G f o J r r V F z 7 H D U e f s b n z a r h / B X q b b x P 2 u K r f L 0 Z J q I O q 7 V 9 y h f K I x 7 K W W D 0 9 1 j N / J C a z l f I 1 5 i Y e I r j n l E s f J Z f T K C h a n i 3 8 c / i M Q 5 c R 9 F e o b a 7 S x 5 z f W A u + x y V z c v i e R y Q n g h V J K U z n Q a C 3 X + k g X 2 d j N x z 4 r X R u 0 e 5 B f Q A Y U L i a 7 P t L D n O U K 1 T E X 9 P a g 8 A 3 5 X D E w a y B M 4 7 k C Q 6 z f u F S R f 6 T w L S K z + m e s 2 l X L l M 9 o A l T g z S a y g S U + 2 M W B A q i p k X q Z R / k Q q Z G 6 K w D w O G r D o g R d S R z 5 d F I m 1 l f p X V T z 6 W L 1 E 2 V x A T B m l h m S m y 5 q M F w E S n 9 Z C n G M 6 f 4 b d o d 6 9 B K S P N d h F r E r w o 8 B z c H + c o B 2 w k j F D 1 C w f q w g A / P c c S 6 j t U s N 6 h d O u m e E 8 w W 4 X h 4 v u Q Z S A 0 l e h Y E r I W f x f c / B E x A S Z r O O M g s 9 H d 3 j C J + D Q x 4 N 8 b O J v i u b f z a y a m 5 6 j R h J o e M g o Q z A G P H y O 8 J w O e G 9 R X 4 V 7 b U Y 2 c R l k + p h 9 a O D F w M l i O 5 x k 6 q 3 b e m N 4 B Q w x 4 E Y / X 6 b F o u v 4 K d R t b V C z w j f S G H F / e N j R x W a 8 + o q 3 W z n 5 a k p 1 6 n l z H J 6 f V p 3 5 P 2 y 9 M R K c d d U A l U 0 e r s U P t F j 9 v 1 Y X 6 h 9 4 P c G c L 2 4 n v e b O x R 9 3 t s H t S 5 u I X K b P 2 R V 7 c N j / / M n l 7 d 6 l S M O j x 5 r a Q V A g A e y y B w x b P / v 6 A 1 B O G N 0 + 8 H G o 9 F + r D q s 4 3 K V f i a 2 7 + h N / j u e b F I t 9 T M c m B s a x 4 x C T M W K 2 U C q k l n V V G x Y B V T 0 M P q P / 4 7 6 h 8 6 a u i k U 5 8 T a O f C N R o E A + A d t w 4 T w T / M U + o W s Y 9 k P e z w 8 e O 7 N I 5 r K v 2 r J H C x U 9 x 0 2 I O J z k h A H C j 9 N I P R J v l f B 6 l e h v k t 2 F z h g v A 6 X V o p b R C z P v F a 8 B C L R U v w m m B 5 D h 0 x W a R O X E w k o M + n + O g R 3 b 9 Y 9 K d b f F + 9 + F 7 P N 6 l 7 o O 3 x H P A 1 z K 0 t F Q J u b x C J N O g Z o 5 A + m R Y W u 4 6 X 6 c g l a Y 5 7 Z d k 7 H 4 k 7 O Z U m m 0 d l v o Y 6 D U I p 8 Y 4 3 N n 5 X f R s C K k m T g K k 6 E l D 7 e s h Y R R e I L u w S I W 1 r 1 K r e 3 A t y 7 Y E q M g G 8 Q B J Z f / x 0 M q R C W q 8 + / l 0 M c u k A C g 5 T 2 c n T 4 5 U 2 y Z h P 4 l S T 1 P b Y f 2 + Z 5 H W + Z h t p x J d W 1 6 g U k 6 j n O 3 R x c X w N Y Z l 9 Y X j Y J a B E v R 8 p i c 6 s m J Y 9 E A M r f s h B e 4 j S v O j 3 v k 9 B c 4 j 8 o 0 a + b T F J x M Q W 1 n h e Q G S s T I R C a n D l w U 7 5 z A B 3 x H w d 6 T M L D U y P 2 R J O k / 5 l R 0 q l i q k 7 X x M 1 H p I q c Y t X g C s c s b m I i U 8 q L x Y + V 4 Z r C F Y q X B R S u T M h e j Z Q Y D T I / c P T O S k g S T i O A b O E z L S e d H l N w 7 L t h M Z r Z S i k 3 D k 7 W w A I 2 X z p J 1 M p e O s Q D / v W T x m e x 8 F 5 O l 7 t P T 5 + e j I y Q K q 3 W J + T q h U Q K m w Q H e 3 7 p C J h v x s 3 6 T 4 3 u x 0 3 h X v X Z / 7 a + F w U A E 1 o l n f H R J s A m y e W C e q C L Z Z j W t U H 5 P F C 6 8 w X 6 b q v U / J 1 P p k r b x M 7 t Z N Q t 6 e s f q G W D x Y 6 C j 1 y G V T k R 0 Q 2 k q z A j Y h C i K R T I z z S + 3 8 g X I X 6 t T e L L I K y N c H b y l I N r 9 G d 9 v / I n 4 P i + 3 z q z 8 U f 9 9 s b 9 F 6 7 X 3 K m m W 6 U H 6 V P n 3 y p v j e l y 7 8 i H q d y Y x Y q l A n D U g + V Z 3 0 9 3 7 F 8 9 Q n c / n 7 0 Z E h x p 4 D b u E U a j m y h A L O m p i A W T O 3 U y y h M p X x O v t x J e w c E 9 N 2 a 4 / 2 u g 0 x 5 I L V e G E N + P l o 8 u r B W Y A a E U y x F 1 Q i 0 O D e T 2 V Y 9 2 f 1 h Q + b x O c P a c S 2 F h 4 1 V j M N P o b P Y C w s s u r H G g o W B 4 o N 4 T S B D Y O B 5 3 L g N f p W g I h g Y K N a G Q F n e B V B 9 C D q 9 O r r L B 1 / R L k V 2 A i s 7 v F a Q 3 8 m a m 0 w 0 V T 4 5 7 H 4 A m o 4 W 9 R j O 7 P u P K Q r l a / Q c u l F c r w W 3 V j + D u W t R e q 4 V Z F 9 D w m A 3 5 P b 4 a g 4 D W I C 4 m l l P l o e j E m Z w j n g H s Q x b M c 9 H s e S U A B 6 L 4 A j n x W y 2 Q K L 4 + m 5 Y 0 i M H W Q 3 K T s / v d P N U e C w s e 4 q N s R S e Z k e 7 m 7 Q a n m F H t U e U 5 b t o V z U Z S f O 8 U T N E k s U n R e z z L x I g q x + B f H n i / P 7 7 m S U C z T 3 m C A 7 r C a W l s n d v U V 9 q 0 x m f p k X O k s P E H S 0 g M C Z k f U 9 A 3 M d g T z n v t s l q 7 d N e m 6 O B u 1 d l o 7 3 q L p R o h S c P p B U / K W p o E e f G b t 0 o f I K Z d M V e l z 7 m N p u 2 F R S x Y X y K 6 y o H k 9 j i F + H 6 F w 1 g y M D 9 0 R V 2 b z m p 5 Q a s D 1 a G t / M E 4 W s 4 G m w n W Z R 9 4 B j E 5 T 4 x R l / 7 C S g + v w n w X l Y I v v i s M u P C q h f a p O R o w B O D 0 C q f L b J a h I v v j 4 T S 5 U l V s a w K R / F r k J b I 7 R v J B A r Q v x r V A q N T n q u w E z B G 7 A a 1 2 G u j j h U S F C F A l G T e Y r u 7 P D x H P V 2 7 0 A B I 3 3 + B e q D o P h v 0 K B G q j i S O J r 9 J 7 T d / p M 4 N g 0 y M x z S B + c v C J P V S b 2 3 S + X K p 9 R 6 P M + S m K U m g u n 8 / i 1 9 m 3 8 3 / I c r S H I I X V v 4 F g X e 8 e 5 7 n D k d F Q F L z o z Z S r S h j o P j E 9 Q Z A x s V u F P d 4 W y I M k E N V u 6 L x R U H G j 9 q M 3 f m O P g N w m b Q L O q j Q 1 J 0 9 5 Z Y g q z v D T u T 2 o Z J B T N M e Q K h + L U / s B r B R M S 2 F Q K y A J 6 L T A 2 2 u z Q m Q K h 1 / J 8 Y i K M N s z N w D h j R Q p o g 1 V S 4 c O N m V u j h + i P S c l t M 6 A + j d 6 Y j X m o B g s K 1 I m v E 6 j 8 k i 6 V / n 6 6 J 9 w b 9 L t g F P x v e K z 2 d 4 F l j m 2 o Q 9 R c f Q v k M v J w R 8 z m I 8 O 9 w T / B 7 W p L t i S Q 6 h U F N B t 9 h v v + D K W Y L U u N a j 9 9 m 7 v Y 6 a d Z 0 6 X r u C e r X d y z 6 9 t W w R u e P G y Z 9 8 e J s n i s 0 a N n I / 1 3 0 a h Q p t k A 8 t g U m I W 8 t U K u 3 E 7 0 6 i I L 5 h e h Z C B B P 0 x 1 K z o x h s Y R i l Y 8 5 f L G U o t r d n 1 N 2 7 d 9 T 9 8 k m k w W r U t l d X k F M I M r 8 x z M q Y M 8 g B x C S B r u b Y E M G F Y P t n / D S S 5 O x + E P x G j Y R 3 O 2 Q c i C A 3 s Z / o 8 q 1 H 1 O 7 m y b H 6 d N G 9 7 f i 7 2 a B S l C o u o 0 X C p a 0 n 1 F n p 0 K e l u V L C M i x V 5 h g c s I p A Y D p 4 P z B T D q R R m H T A 3 L 8 J a a s 0 c L N w y J e g x Q H d o G Z t n E F b F x o O + 0 p f w c M O u u U 1 n Y p t / x l a q 6 / S U H h 3 / E X J I e N J r I 6 9 H t u 9 W a l + N M B i A n n 8 U + f 2 f T a 2 h H d w D G E x D T + u k y W I J O I K Q m t q K 8 f Y M J t z A v K q / 1 e l L D X d 2 u s j v 3 V P u M V D w O + 9 V N v L f o G R g u Z C R O 1 T x J Q W U q f + 9 E + M Q G y T E S o k U x U 6 d X / n R p 7 e 6 w i G s w g e v T K 2 v 8 m 3 j 8 s k u y H x u B 7 l F 1 p C n U P 2 4 2 m W b 3 F 3 8 m 9 r M Q 5 C G k z v E j P 2 e P 3 j j 6 H 7 6 6 H i / i t 2 6 M q n 7 Q X J Z L O F w S k O i Y Q z H Z l N Q K f Y l K J j Y S e v U R + 5 n W R l u S n L p L F 6 i 1 C H v 7 O L / j H R h n N W I L C O V 0 q + z w R B 0 9 O h W w I e d p 4 Z d X l m x K 9 O E W k 9 Q y 5 y j 5 C c d Q 7 y a 2 n Q p W H O b d V 5 J G n b P d 9 K i 5 8 T m S F o w 0 w I O N e I g i c n u 7 6 H 7 3 z a L 4 / 9 I q V 5 o r U b I 2 / I X J R o f Q A P c s z x R J z 7 T Z d W U C p 9 n i U b N n b f P j r S Q s 0 0 F g d r b M d 4 o d q p N 6 4 h z 8 U d q H M j Y T N h 0 U s i I v h d b b I z u a F 5 A K g d U A D m R U L z B g 6 r k a 7 M a E S t 6 m c B B s b B B R v f V B v 1 6 j e r 4 p L l X 0 D k Q M 5 C W g 9 1 q M 1 M a + B U a F C b i B i i e 6 j / z 9 8 X / y f A N y D g j 2 g J 8 3 J R u R J e / i Q u 4 a L U p c K W u Q u F 0 Z v h t j g + V g I m N M M A 4 8 6 2 y / g 4 F e X v k F z 2 S v R 0 S H u b X 2 f 7 j z 5 M Z W y 9 8 Q j y w 4 e 6 D I B D h V m c y 9 m K m Q y V 0 a a U q / 5 m L r + a P o / u h F 5 V k u M J C Q t 3 C T 4 W z + l n Z v / L 0 / S 6 N y M / T i f m + d n K J v a o Z t / 3 G B u f H B O o a J B z Z u 3 r 7 O E h u 0 3 m X v B 7 m t b 3 y P z Q o p P w w y d E / x P d u C V 1 y K z D A B k V 3 R r D / a z C 3 7 B W k f P 0 4 Q G 8 v 7 D 8 S 5 p r H X 8 z Q u r G r H m K t B w w v P 7 c P v 9 A + O D 6 H G z t S H + J o 5 G r y b e v 1 3 7 E z 1 q P B T P 3 a i M q N U c t f H g R Y R q i B A C d s C H s 0 c y i F T l i 9 T s p M M q X j 9 s I n q 8 w C 7 f S O S c n R Z w 4 p g Y O b X y R B E j m N b a d 5 I N F c f V h W / Q n Z 1 R + + L K 3 B t 0 f y 9 M 6 Q E G g x T d 2 / 4 + r Z b f 5 e v u k Z n i u x i d U N F a o 4 X M d f J a n 9 H c h R e o t r 1 J u r W 0 f / 4 S a c u j Z j f c c S M J K e 8 S S / z h l j s y w A r I c E H g V q l Q y l K r a 4 l g r + + B q M N c s j R / V u 4 i g n u m T q z 8 r n z W p Z 2 9 g F 9 b v F B 9 u l c f Z o t / r v R N Z i z D x G f E r 8 D V U a k c 7 + O B 1 D N v 6 y M q F e + T 0 y i S O / d V c R w h A S O y o 2 R B H t K W s D f x Y O f n r A + v k B 5 t J w o i A e x 0 Q N 9 6 r k f v 3 D f p c / M e f f j I p O u L H m t I n t B K + r 7 G j F 2 n i 6 w x q X j U W q f d b p i K d R S 8 u v g l 8 Q i C k n h 5 4 X X + z W Q 5 g / h Z L 9 Z 6 G 3 P g d M M 5 C g a 9 o x O U z s Q 0 O E V i A s a l 8 k u d e Z z 7 d M C T 1 9 + c S y Q o i / I s s o f f a W h p 0 W g k C Z X M x X 3 P G K R S M b N O C 0 V l a 8 / o z p X t y 1 R u f 0 b 5 1 a + F O 6 J H H E x 0 R 1 I I y m Q 1 r 9 F L I C j Y U z x M 4 9 K + U R + H J C i o F 8 0 6 T 2 q C Y Y + c N Z l m g z M A N 0 X w V J R p 8 2 N Y 5 B g w J 0 1 R 3 8 u I e 9 t w H t G O 8 x m r u j Z d K o Z E g S R Q d J Z S 7 y 9 a Q W N X e 9 x b 5 C j i E g c u q 3 R 7 f 6 L 8 y i 7 t d L 9 B 6 T H 5 n f t Z C o 3 3 + N E j o / J V J t L h N j L Q Q I D P d l L M x E Y r G Z 5 f 7 L O U A N M a J J o f L b d J d + s H q w H i A H O 7 X n 6 R 7 P 1 i 1 B A 4 3 g 0 6 9 N n 2 J 9 G R E H O Z B V r L J 5 e a T M I R C S r O / 8 4 f k i S U z t Y L 8 9 v o F X P k + a / S v d 2 3 o 1 c H I T 1 9 m 7 U v U s b c Z X U v V o g p b k F A r y 6 / Q c 2 N 3 5 G + M H Q Q A P G Y S Z o J q p l E U E C g k R l c E a p U E g R B P f r v 5 L m 8 w J Z + I N Q Q E I o q A e M E F Z 8 h 2 C 5 Q t w b N P 5 E 1 9 z y f T 1 H k r N V 6 6 1 S 2 L g n i k 1 5 C A O U I y K A G h M e x 3 x f x M 2 S r S L U n 2 H y f 1 a E H 5 H Z K 5 F S + y Z q D y 5 J t e A 3 o H A V G A K m b 9 j b I q d 7 c d 6 S 0 e 5 q Q T m o E Q 0 o t C d M I 6 D v X Q s d U g Q n q x S W X S p n x a + 9 h 8 z 5 V n X D 3 f S C t m / T i / C v R q 1 G g h E b u t b v l b L I U T N 6 Q b R J S e o p e m v 8 C 2 4 Y 8 H 2 y 7 J c u 2 i T g b Y j q N l s 8 q M Q G b 9 Y + j Z 8 k A M T 2 / / D 0 2 h j + l l y 4 c L P O w 3 R q 9 f v n 7 w p M W J y Y g X H J D T E r G x Q I d R 0 x A r 7 1 J h Y v f F s Q E x I P b 8 F K B g O E y R r q Q V B t V i P 1 / Q Q j Z 6 9 T f / g 3 d u X u f p Z g u i A n Z 1 X J 3 E I l u u 7 m / o Z w g x C i I D T c 5 7 J q B 0 + J n G t U 7 N 8 h a Z o m G 3 D 9 8 f / Q d U D N R 5 A h 1 E e q j b p b 5 9 4 b z m m M C m R Q O v D r f F 8 Q E Q I p 9 9 U p v I j E B F w t X 6 I W 5 I Q H 1 J 3 g V Q U x Q G a H y g Z j s h N j Z N H h R Y x / 0 a w S O Q F C n T 0 x Y X G Y a i 0 I b G S q m e W O A w J l 8 e c g z S w L C q i n i 3 + f b g 8 T O l N E m 1 2 O 1 S V G z L j l V u n H l x 8 L b Y + Q O O j E S M Y G g g t 4 o M a H q d z h u U a 4 E r 1 7 0 Z g L g p Q L B I v 6 C h F q 0 j Z b I F 4 Z V y 1 B B x a I u f 5 t u X J u j 6 l 6 L p V 1 W S C o V N h 8 D c a F 8 Q U I S G x 5 h Z + g o Z O T 1 k G L b g f Y a l G v / i 1 B Z Z Z 4 k a s A A T B 3 a k 2 l I V U p w i K i A i v f S s i s I 6 O r 8 K A O c F S a b I x V W 2 S T k v R D r i B 9 R h g L G A 2 S i 9 D D A Q c B Y X J H O 8 3 2 4 3 h f 9 K A 3 t C A R 1 + s C E G X z R e F S H C n h j 4 s d U N L Y 3 S b N 4 Q v A 3 C e O 5 8 p c T j 2 N g Y X p B l x + H n 9 9 p 3 m K 7 o 0 s L 5 i V 6 e e 4 G G e V v i P S f S f B 4 g l Q k R v c l r I P e U v w 0 k G o 8 E P V Y 8 r V E 3 I a N x 2 M k W s 1 Q b S u W h 5 F + Z A j A 7 X 7 5 C t S e 0 Q u B E 8 G J + l f E I V R Y P h F 0 q Q 2 2 P m R i Z + L U D L Z l r p P J x O B 0 G v u h F H m 6 8 M g W S h X R r V V L T 8 4 2 u F z x a a 0 0 n v H M i o u K / f P x z h + o y w x R r C N + 7 f U 9 c Y 1 A N j X a 6 7 3 E T B N B e s / L 0 7 X y C 3 S j 8 h L b b / A 6 j z L 0 O N q 1 s P r 3 3 G Z K 6 E G P B u h r c E R s 3 d y h 1 g V 1 Z 8 C j I 5 N C d a c l D P f P r V y n e t U T C 6 T Z G L 9 V j q E N x M Y K Y e w D R M q E Y a Z Z r Q o X N 7 i l 8 J o x 0 Y Y c l I 3 9 I O S a U J E C z e E p Z G 6 u B e T v v U 9 B I X Q Y i K B p R D j x 5 j G 5 H C L / B 2 M w K t C A B T 3 + N L 4 W i V L Z Y E I w q B d 1 b / L c D s 0 t X q R 2 c 4 d 8 O E z G w N h D X m B A r c x l 0 l o P K W 8 w E b I t 2 M 3 f E C o h d p m H Q y F X X B L 3 q l i a o 9 a j f 6 R B 7 o 3 w C 0 4 B 0 F x U 1 / f 9 x h 3 h J g e k V w / Q i V V U 1 k M A 1 c s H f L 7 8 E j O F w 6 l / k M p G y g o J 6 u M n a X p c N / a 9 L S p A 0 9 O o 8 z T g 9 V q U s o Z x o l k h k z m B 3 d s 1 m r 8 2 X T W U A A d 3 O l V e 9 A c 5 p M + G v M 0 S r 2 + G L t + Z 4 I 9 6 4 7 S A p Y w W q n b I d N C i A j y Z V Z 4 E L P Z 6 L V n 1 i R M U F m y j P s z y N j S P / G D 4 v g p c a 6 M 2 N N 7 x O 8 0 m v H i h 6 m K m W e 3 p T 5 c U x t 7 Q O w Z 1 s n h h m x 5 u X C E r v 0 i m H X J / 2 z Y F I d t 8 z N l 7 l 1 z 9 5 P d l k l D n X 0 I S j E p Q x H N B 0 V z E C e q N C 1 / h a 0 + + 5 4 n g 6 / a Z U R p W K V T 5 t q P g b b V z k B u d F T G p 6 o v P q t I o M R 0 U o k h a t C 1 T c E B 8 F i k t m Y z N x 4 Z S z f B m J 6 Z B v y 0 W G I g p i C V M 5 u 0 G 6 d n L g p g K x d m / U 4 / V z 6 g V t O q k q 6 q r G i g 3 u h 8 I Y k K H 2 E Q o U 4 O F p M a J Q K Q g p n F 9 D 3 G t n t v m z 4 R G d R C U q F D w q N 0 J z x E 9 K W Z B E K m x L j M O O C Q 6 j / J U 1 t k W i a Q o 5 s R x X L Z J N P 7 N H Z b S o y r W S Q P 3 t c B S C s w G W o I E i A m 7 O E p M K p u J t 3 f I 5 Q v i M f D H x D 7 5 u k F M g P j W 7 1 0 P J 9 H 1 R 4 m n G e n e Z 4 G R + E s w m p Y D A l N h a D 6 r 7 e g 1 7 R J y N h E T Q 7 + 9 b t d h o 3 w o 7 j M T G r D E o a d z P A n h D c M + t x K l k k 4 t p 8 i / F x q v 8 f S V S Y h v 4 I y m K x K j X H R I U F j k o v g N P k k / P I 4 E T n Q 8 O o j h f M W 5 s t w l B f d J Q n B v c O Y I W N w 6 S 7 h i e U F I N h D v 6 g p 2 P h y Q Z f F 7 f J / x m U k Y l K 6 T P 8 c q U u k 5 8 g q X q a e X K D / 3 g O 2 U 8 H c w J 4 J w m U l B S u k R Q c n N w U 8 D T a h 8 v M j 9 Y P S e s G U u H i H J M 7 k J m T b 8 W R X t V m h j 5 g r T 1 9 P + L 4 b p P a N c q a B 4 h 0 4 T o X Q a X k R 5 4 T K V K o v 7 0 s B Q P D G A b H 3 L 8 3 4 g b m E w Y U j U d 9 e j Z 7 N B E R T k 1 z + g o P o L q t d H F 9 S x M k O U V C F V K o W m c g h 4 4 A w z y y o Y E 1 D + N X E M 5 Q o 9 d 5 T J A K P T j n U w X E B e b 9 S p s N 5 4 m + 7 W f y V U T k g v A I F Z / P o f 7 v 1 n y u b D + 9 Z o 6 G S 0 3 6 b W 4 9 / x 6 S a 7 3 8 d B 4 3 u v V 6 4 j p Y A X b E l I x z R f h p R K K M / A / O D 3 V Q a K B Q 4 n A e x S 2 5 r g u D k E j F i I B I 4 J C T C P Z j U 5 L Q k Y t 9 u i 0 5 3 g Z o 0 w 9 m 4 1 z l A 6 F Y q j n p 9 m o 8 q G / 3 a y 0 c 8 L U e 0 O B M S J S r p t 5 1 / I U X 1 9 e n W v B C Y Z m 1 U X W f U h + w p p l b + O 3 m H w 7 0 7 y K i Y h v h j V V t a q x w / u + X 0 w d 8 w Y m y w t h o S c 3 A I 7 A Q q F 9 d g W l J A q C 3 C n 9 i Y 9 3 P t Q P E f H X N n 5 9 a O H / 4 M 2 6 9 j M m e 2 B L N s a 1 j I z l F 9 R v T H Z y Z G I d k N U + k I 6 9 r 3 w n u V k 7 i X f k 3 Z 9 U 9 z n Q b 9 F b m e b 5 3 q L f 9 a j Z r 3 K W s f J S K 4 B M w 6 Y B B J q G A H Q z f H C 4 q 0 7 b / J c H 5 T M q o a R B K i Z Y w m q e E b S C d A M t H c O O X B q C k P M 8 u I Q L k 9 e 3 O P + V h a N G Z Z B Z r A q n s + K t O k w M 2 E p w T p x o a i o B b z Q w 3 j Y l B O M I J I p M 0 j 0 L U a j T O X K 0 v B 1 a W H / O Y x 3 c O c C c 2 q 0 l W 7 X h 8 w s z 9 8 z P n Y T U t C + + q R K 2 C h 7 G k i l b e o P h m p z v f d Q E B a G i o U 8 9 p 7 C p g l M 4 v Y y 9 c w v 0 F z 6 j r j u c S 7 5 J A x q T V H O k S 9 C R Q r P U b V L d L N E q J H S 0 3 k y s 4 v C s a K q p s f B Q O m d 2 G m F D H k t d 0 k 8 9 u A k Y h i o Q 5 u A o m f T R y z R t A F 2 6 x 9 q R 2 q T l y R A d U 6 8 S / V 6 g m Q 4 R b j d p r i p W B E / / Z M t J M 7 P Y 1 J H w m E b S S y w S M + F q q p 6 J + F t s b J D X b d d m + 1 a / L 1 f U 1 D / 3 Y h H b f e R k r c X I d 7 s c R y Q Z Y 0 e 5 Y g B h a P G 9 3 V n + L q 2 v f 8 c s R t w 5 y a r I g t r F 0 n P h 4 W G a P 7 f U r K 1 V f i s r k l V U a p P K l d F R 6 o h k i X r g 9 3 v U K 8 f 3 q t M q k K p y C M p + 7 + n 2 Y 7 y j D U m k P d E / G l 3 d z a t J b D D R S g d W r C B W 8 0 6 9 Z 3 Z t Y W j I p c f Z v g X K u G u G X N M t M C n e + F 8 q k z x z 3 s H s 2 U a K Y e y A 5 M + 2 L 1 J 7 9 z / Z 3 F f + 9 0 d K s 8 n M 2 f P q f N 8 t I U q m U h Q h + F G J 4 E k F + X 3 E 1 z 4 g I w d j I N p o y d 4 9 I K x 8 I U U b b 4 3 m a i K h Q E Z l W + Q V v p a d C R E y j x I 1 K 4 z X Y + W O H A f l W K 0 E R t K I Y T W 1 i 1 e h p 6 Q v u g j A S m Z Z Z v D N F N 8 j D 8 T 9 E V I o V D G H r G K j s f A d / r 9 j v h 8 r j g n v I O w R e N / B 9 z Z + j F z 3 A x Z 6 b D v h j t I D u R i B 4 o g V W C b 8 i O a n y 8 K J 8 Y 0 K W 3 M h U Q q v Z p w G g H Y G G L y b i v H R 5 u l U j a b I Y 1 V S O l M i A P 5 i s C d 2 q f 7 Z R u N T t j i W q K j D 2 3 l F q u m 6 c y C M E W S g F 3 7 U a 0 M N T b x z p y V M + I g h l L n q E g K R F Z W x q U G B W z 8 6 6 z i 8 W c U h 4 G Z D p + b f K P i c H k x H x m q o F B K q P s K Q x F b 0 j D T g M M F c S B M Y q f b J d f 1 + B j f H y 0 t Q g o d k c k w S i i Q n n D g 4 P O w X e A d h C 3 K l B b 9 R Y g 7 W 3 9 D V 5 f + g Z 5 b + v v o C O 5 b T 6 i A O 9 1 P q d P f 2 b d D A T 1 3 g w J 3 U x A D 3 O x g A K 3 W h D m K C A 6 t o y 3 T E K E M 3 N P i / E X q s 8 1 0 m k B Q v N P p k i i A T A B i T p D A u 9 0 t a q M j b 4 T B w K a t 6 t d o q x Y G 0 F X c q 9 + K n k 1 G s 7 5 N e t y g f 5 o I v I 4 g J r e z R 7 3 2 F o v Z P Z 7 p L v m 9 u n j t 9 d r M e Y Y T L V K D Z k B 6 e Y + e f D h a 0 u 7 v s o p X e 2 v E + J e A x B Q 9 6 V h 9 g B 0 Q j r C R v 7 o x 9 D T I 9 J Z 9 z G B / a U r s Z B o O y p 1 k 1 S 5 + 9 O r S T / n / 5 L 9 t 9 B 7 R Z v s j u t 9 6 a 8 T G S i 3 + g O z U N h N t K M n y e V v U p U 0 C 1 M 6 e 6 7 N a 6 Y l 7 2 u k 4 Y i 6 z i l 2 C 4 H e + U C J 0 p j 0 R M L H A H h c 2 + Z h Y G o j q U W u 0 Y U 0 5 / w n f E T T s H G e v h p C B 7 y S k z D x p D x 7 t B E V 7 9 k k 8 L c y S N i O B t K R s c V G o O E n L q s 3 6 O q / M 6 F W I 3 k a J r L V Q v S n k X W q w O a D u F T U r B q x S 6 T E 3 / j h k + Z p Q d i 4 B z p 6 k L i F O U y g t i H P 2 W x + Q 0 9 j e d 9 K g E 5 L a C w H n D K + f a H D J k D 0 a 4 J j I r 3 6 d 2 k / e E b 8 h r w 3 v l 6 / 8 m N b / / B / E 6 / F A L w i f J V W 0 F s R 5 a l S w Q u k u Y 3 P l C 8 9 T q 6 0 y Y Z T m o 4 l L e L 6 G + 5 j M 6 s + o l f 2 y + O 3 A G 4 0 h Z v J 5 6 r Z G p b x u z Z O R D z c X w D l k + W 8 8 t j + l h / A w k N 1 u V e C + w 8 l w H J i G R S / M v c x X y 8 Q 6 w e w 4 t 7 l 8 x 0 F S y o 3 X 8 2 n z / W 1 6 + W / X R h w P h w U W 8 q x u 7 B w v j H Z s 8 S Q B H D t U 4 f j 7 P W c k s H w Y w E 2 M Y L f E O A I + D N x u n S V N m g l N 4 0 d s i Z M W M b L 4 P d z a r t H S Y p m s + n + l X u n / i I 4 e h N o T E f t g p a N E 2 l y G r W M r v f + 9 8 T S q W a C x 2 h r o B 7 2 F 9 + q 3 q e k m 9 2 g c S U d S E E 9 H A v C 3 f a d G a X t 8 t o y 4 2 1 D 7 f n v 3 Z N y W 5 w E g J o O G 8 Q y o i U b v D 6 z D X x p L T D B i 5 R C Z G s i a 4 I H s C a i W U o 1 Q c + e m Q f T Z m w G q W / y w s S 4 V 8 U 8 e U D l n g H T B t 1 2 W l i y s z A w b 3 C y R U y n s K 5 U S z S 5 r e 3 1 h e w K w 2 + D N B D G B e O 2 l y d t o h l s h h Z D E 1 G n t U b u r h 3 P D K i C 8 7 d 1 q c m I z c i A l o C q 6 3 a p w g 2 u Q h g n E B L S i h O R Z I N O 8 F j K h h 1 D F z Z 0 / C m L K 5 Q r i N W z K V M w F v 2 9 D K W G L Y 2 G 7 d T y O e F L w K R T 7 4 P 6 F s k V a 4 X U q P t + n z v 3 k X D I Y s e D E w p j F 0 P n z o n 4 n z Y Y 1 H l N i H O c 2 Q Q V E l g D i G 2 7 7 C Y 9 t M V S g z 4 M E 9 i d S P Y D T I H s 5 S M R 3 t Z 8 G E L M k 7 r f u W f s l 6 o D O K g 9 q i N K m z X + D x Y 9 u P y 4 f x 4 Y E 4 d / J c 9 1 4 P L 4 F W 5 L n N K u 4 u p F M 3 G B h 0 n W z l H Y / o m x 6 m M C L J i 8 y o R i A w + a 9 J y v 0 y 1 s Z t v s y Y V W v G j u M o G a i q D A S G J 5 I 8 0 o b t J q X 3 Z + G 8 K O 5 a b e b I o s H s T M v 5 g T T Z R z n W 1 d D Y 2 u v O r y A w + K 9 h y Y t 5 m d f A E e F G 2 y I w r t B M N l B 4 D u 7 b G 9 t i Q m S X r x W + z 7 t 3 k p 2 f 4 5 b g L K T D y B j K 7 + 8 H X L D B 9 U J + n R M 3 Y I 9 h a z y Q G e D 3 s q T m V s U g 1 d i 9 B e M y I Z B z m D Y W 3 v 4 H X C X 9 5 2 6 I E o E g q E W q U N s Q K 2 8 n l t Y C 5 + X 5 8 X j N I R F n O H 1 f f 1 z B 4 1 v u c c v A B d x s 2 W S 6 Q 3 7 O W h + k / y d B q 2 t L g h p N g k y 1 1 B K Z D x C o r b q I Y P B X s d 9 8 x X q 9 O f J r 7 4 t s u H j U Y h 8 v i A k q e N p I m 0 O Y Y X a T n y / 6 P F Y z V + M n o 2 i 1 / d F 3 m F c H X x S / c a + K j i u d O e A D T V r q 2 M V H z 1 O 0 y u r Q 1 F + 2 o j v Y S u h d l 6 1 t Y f U q l U p V U L 0 f x T N W y Y V r g 9 t D Q k E 5 x B P A E b s D 5 / V D C P k j P I 4 u O G X L r o 0 l x 3 P Q E T S a S 2 Z W 8 N Y D 3 e h H 7 W h p u n o p w m o b 2 q J e h K w 6 x 8 K J 2 W y c L u 2 Q T l j k 6 j w B h X d / 0 Y 1 7 Q c j T h v P Z x P e O O g 4 c r o N s j O H D M + w h C i W d G o 8 / p h 1 s 6 j M n V W 9 L S b s p Q l f B Y d E k q Q f Z z / B F u 2 K Z A N r x J Y C Q e U z D + j V 5 Q z l T G T B l E T A W k W M 5 o l 2 d 7 C h 1 2 w A d w D O k p i S s F g J Y w f 9 4 I l 4 F A V z w c V E Y g J A T P D 6 x S G J C Z D E J A g I 6 l + E k I u H s b J J x A R M 6 l m I j q s S a i O X p I k / T a i h h 2 n E B M A 5 o e 6 c b m Y R + F 1 g n n O b 1 e q S I C Z c g 0 z v A T E l 2 Z K H J i a A v + f x Q 9 a g m J i s w W 0 q 5 F i K 6 i Z d u z j Z 5 X 6 x c L j u R X D s g J g 8 t s 9 U o o N r v d W 9 T H e i L k t x Y g I O E B T E 6 C x Y r x l M p c e x K I 4 P r L 2 C d Q O r Q r z 2 u / d Z S m 2 M d T y o g A u 9 u 3 7 w W i G l V I C w t J E g 4 U F u q x O c F w f V x X j T R B X q t 4 w Q k b y l f G z U q R C q R J M I D u e A O E l Y K u G I r A l 1 y O P q e w g k q 3 8 T x 9 g a o A j I 2 d M y V y h X U A L V v a 7 o b Z E y p D o X X o f 0 7 o 0 D 1 D 6 H J c M k x w x y A t F 5 q a d f o 2 b b I m w 8 r e s N C t z x p k r Z m q 7 u J k F m u l y I V E M r X a X l y m 9 F 8 F f N X l d x r t 3 m U C / A E e O A y p c a l M j T Q w 5 h 6 0 u U 0 V v U 7 r C e b c + e D O t 1 P a r d G t D C q 6 N u c N Q M D Q L s N g H 1 j n 9 f 9 O 1 D 0 u j o 9 j O Y e G R m D E v S m W P C u Y F N k 5 g A B p F j J A l Y + D D 0 A a Q V I R M C g N f K z B z k u P A + T W p s D y N 5 n F 4 P Q p T O B t i J k + w b l L 9 j O 1 A J j a 8 9 0 M Z f B + 5 R p 8 k 2 a X + P V i + n a X d v g a 9 c J 2 x c I H c T G b B 6 i 8 3 i g G 6 3 z z b g h P v C 5 + p h s + g o H 1 A C 9 x p 3 X j T S l I m 2 z A y G F d H o N 6 h R 4 x E v 9 P z r 4 o j X a 7 K t O m S a c V c 4 7 O F X F r 8 Y v T o I M A T P 1 6 j H c / V p Q s 5 f E k Y k l O w p M A 2 P 6 p M 5 z U m h 1 z k o U i U k M f G q Z R V v n r q D i 4 c i J i C V S Z E 5 5 9 L G W 6 O / g 5 o h L E A E C E M 3 O Z o 8 2 i K P 0 G d C k w O v 1 a C r h S 5 A v I h w H E V 6 E 4 G t V y K o H F k 6 P e L A Q o o D 0 k V i k u Q a c c u P S e 6 V n 1 e J C e h N y V 2 E B M 8 V 5 2 n 5 4 m V q t K 9 Q p c L n L 8 6 V H y P m I 4 k J k M S E p p h q s W a n G c a c I M X i x A Q I R s Y D n s 9 2 Y 5 c 6 r S p l C 2 r Z D x M T v O N M T M H e z 5 m 4 0 O 1 2 S L g G e U J 9 U 1 U 4 6 f 3 r t b Z E i Q s G n C 3 Y 1 A C Q B a K z E h M w I q G w 0 x 0 2 D n 6 a Q A k D s q 4 B l L f H d l E R g I Q y v D z 5 t E N z u Q v U 6 Y / f D H k W 7 N 7 a o 0 E r S 4 u v H 3 T p A p P i T 2 h p 7 D i h R 8 x 3 m 2 y H D T m i 6 u S I A 9 k R s v A u l d K Y A M N p g B c v r e Q Q Q v K g t k j M P d Z n N F u e j 5 3 Y + 4 J 4 A V V C w V g G g X S j 8 g W A r R r x 2 O + 1 K B 3 v 1 Q G C V i S v C q R 7 p a z k a 1 B R s n 5 F 9 d 5 3 w u d s w z 5 e 3 + Y F P 0 f Y K R 4 S x e R r j O d A 7 + w 2 a G H + 6 H m j q C i G J g F 0 m r t 8 X V m h g g 7 B U i v v U 2 P j H c p d + O G B T B y p Q s c z K 4 a Q N z 0 5 0 J u E E Q n 1 t I k J q O 8 N K y n V D q R x + H q N M j 3 v 2 M Q E z F + f o / L z B r X v q p M R A l x r U j A X x A Q X K 6 A S E 4 D P y f f A j d 1 O N V G S j J b V h x M Y p u w E g k j w G 0 6 P h 3 z k A Q I E M a G p J c o i 9 j 2 S D B j L y L Q G E c k h k W T r q c T U 6 4 x m J 8 T 7 Y o w H v H / h t d a q f V q 9 F J Z M w N E h m E I C Y w Q x 4 b z H V c h O Q 1 / R q E A U B 3 M L W W q 1 + L t L 3 6 D u 9 q 9 D J 4 Z y / 2 H b j S M m S x Q n D u / L O I 9 g H P s S q s n y s l A 8 y C 1 E h 1 B l v n u s U 5 6 G M w I T H S a e B s x p w o W p s w x S F 4 O K Q r 5 P z d a s k z 0 7 1 J y / W Y G c t a P k B R 7 E I J I I o 4 Q 5 C x D Q H F d e o M J p 7 Z C d H 8 + E A h 8 u 8 S F j U W 2 9 J E h 1 t W x D Q g 0 3 a Q P j K F c Q C K + M d F c a h + 2 d O i 0 u H P S 8 T g L W D A g C 5 + C 0 6 y K J u V F n V T A / w e v H a n J p P i f K Z H x z t G R D A j G 7 W d K e k g L G + 2 w N L X n j 8 F n P x + 4 H U L 3 k O C 3 P H r g 5 V B F V H R l L T L n u Z G J S b I v D A s T U v G X R 3 u 1 R o k J 2 A z o j F U v z w m k B D N B N l l W Z Y m V l P 2 X l q H B F D w i k 9 4 z O A 3 4 D U z e C 6 P o 6 / X A r m B D K 3 y R I w X 0 g l Q q e w H 5 H S I 4 4 + k 5 D O E m k f S a I a U I f D d g 2 w r 5 h u 0 Y F J I / I 5 P f C B p D T A G I K n T 4 H 1 + E 4 h J p D K E U M 0 6 J M f m 4 i M Q n p z L Y w v M A g p n z O I b 8 5 W k S K w s 1 Z c w h h 7 8 b / 7 Z 9 9 f E H c 2 p H e q r O F 6 N / G 4 t a y 0 m z b J h F G Q J 0 a X z D K O D D g W e M F g g E v m x h 8 Y c d B 4 T r r / a Y u N h y Q Q H Y D O i M 1 6 r v C a Q H o q a z I i I b N N 8 v W k p N g s v 4 P o L 8 5 t u o B h 8 e i x m / I R S M x i N z 4 2 f R w f r p t R T p N W J S i G S M T C e J F U C f j 2 S G + 7 w m P I 5 w w + z B M k b O W 1 K k I w W C 4 u v v t U Q k t J d e T z S Y z 4 Y M S K m n n F v w 2 r r u 6 N 3 t l L 3 Y F A V J C d W N J 1 c F n k 9 c t z l U F s u a N / A u i s 5 V E 0 t 7 A 4 7 D b D g P 8 K o T K B 8 6 A i 5 F 4 + 7 5 J X 7 0 y m 8 f v L K A a / l m e n I 4 7 f f P g k 0 L 9 z w b V N z f p 8 n d D m 0 A F J n 8 a R 1 V d 1 j O B 1 U c E K 0 V n W l Z f J N z W N h / O i J o b x J H E h t c K V A M d z h F 4 3 n w 3 Z E i i b X I U j B 3 w e 7 p q 6 4 E Z K S q d 2 9 4 h M 5 e s E l p p X R Q 7 Q i V S D X x s V W o R 2 3 p + g c 9 h Q J a N E o 2 a s L + w S z 0 W u E X 3 q E e h i j X L P U k z 4 f c j + 3 M y 8 D 2 h g Q Y G N M I I Y p i k m p e K G j O q 8 s g 9 n 4 Q / b J j 0 + l r Y H l v 1 5 w i C A j e R 8 Z U d p r q F 3 A S V 4 V Q A j j J e q q A n n W y j l T G e U N c / m A l 8 2 u j e z 1 N t 9 z 6 t f u k g M W O r F y T W J k X O 4 7 G Q q Y g I S m 0 p r H Z 5 h b G M L O 1 4 r 4 l p 8 S I J j R d d E F t 0 K m O Y 1 G 0 2 n m q D X h E G r 2 d s i J 0 3 6 u R Z Y T M U C X V d o f x d a / 1 e O A g m z T U A r 6 b 0 1 s H 5 A i + o Q H z 1 M n o 9 V t 9 6 N c o y A 0 F v D j s 7 3 m s 4 7 R 4 N G r 9 n x s T r r D B 5 2 9 R J 0 B 6 u 3 w 7 y U T r 6 0 4 D q J p 8 G d / P v y V z 5 c f T q 7 O G 7 P v W 3 2 G D d e k x L X z o Y K x k H q D f g y L O U c 0 C 1 Q n c d 1 F 2 B w + d K y 7 T 7 5 F 5 i O X 4 c Z g q 7 R k x m h v h + m S E N Q k I p g t y l H c Q s d p J P 8 M g B S D 4 V Z f g J 0 K v / Q G 7 + u y I w K 9 X X O I L u A / K 7 j y k V 7 X Y 4 K 0 A 0 l m W I b P f 4 7 u 6 d T o 9 t P j 6 n A X Z a 9 E S W B q 6 r U D 7 I d F M G X 7 s / W a N A 6 Q 4 6 Q K A t 9 a x Q G d 5 I H G q 7 Z d B i f s z d P C X 4 P f S E n h y L Q D v f b q d L p c r B w r a n h c 1 3 2 1 R Z X a N a 9 R Y t v z K b 6 1 7 l 2 O M w T m 2 B N A g 7 5 E 4 i y k A 4 S a I + o M K R A t t P x X 4 i b g K 3 l 1 C T d V V M 8 r p m W 2 9 S J / + 9 6 N V 4 B J 1 P W Q z O k W Y d P t w B O 0 l n h q A 2 9 a l W e R 4 q 4 + N k c f U y q a I 3 C a j J a t Q n a 0 6 A m g U C j J B r J n 3 W q h 7 j g E 6 7 T 9 8 C 8 C y i n S + O 1 3 Z P v w 3 V r F j 5 c o 6 s t R o t v j h H 2 x 9 0 h A N j 9 2 O H 3 G a y 7 Y m J n E Z M A l j o C c B u E F g Y W O z o x o p m / l C F 4 U y C y x w 1 W 5 j 8 n r K f U x I Q / B T 9 / y a c C 4 g J P T X i U H u n x 5 E a s x F 3 H F r 2 e d L d e x T 0 D z + X H t / D W q O 7 7 7 h C f d n i w m R m H H d e g 5 j Q u Q p F k b J d d B J Q 8 j N o v E t a 5 4 / i 9 Q 4 L G + z 1 O w o 0 X R 0 S k 4 h Z q h L q q Q C J k z y 5 4 f Y i 2 L d 3 y E F 8 N r 5 l f z l U i C Y 1 V D l v 6 F Y d 6 j 6 y K V d m G 6 i 6 Q 6 X r v N h s q T 4 E F G B f 2 l g A W I V a 1 n E Y y A w L N a s j S U W b V F I y D a h m T u o m 1 K x v 0 V r l A 2 o M w t 0 V Z 0 H K + T 3 b X F / g L 5 2 u B s c B x o T d 2 f t R H w u 1 r P 4 A I p t U x b T Y 2 g h 4 f Y q S f 5 Z W i M l i 5 3 r Z l Q u E L b s Y S 7 V v n 3 7 f X U / 2 f p w 6 x A 1 l c o p 0 f z H 9 g 7 7 g x J K Y B q 1 P q L Y 9 m / f l J A A O g + 3 + j 4 J M x a a 5 l x H P q t H 8 K y l W 1 Q Z U + z N L D p Z g 2 3 / 0 y e 1 O 1 u E 1 B P 6 O g M p i V K K g S J 6 k 6 t h Z I T P S V a h l J i o K p S X S 0 m m R t Z G G + G T A n R x 3 K a v w 7 N c p a 8 L B E f J z e C K 7 7 V G n D v L 1 k g D V G c S 0 u x c 6 Z r D 7 / T g k N V Q 5 V G 9 A X p 8 g J r T n h g r 9 V z d C Y s L 6 l M S E 3 o f S h t q f 3 S 9 f G i / + z g T o 4 c D Q I J 3 0 9 L 4 O r 3 e Q J m + w L T D G 0 B 2 j h o B 7 e A n l C L M A X W t / f c e a u C B m h V U w q f x C E K q H r y F z I E X b H 3 Y F g e 3 8 0 a P W V i y / j B d L x r Y O L O Z p k N 4 3 p D H h 2 r G D R 7 t Z E 4 S h 3 q N e Z 3 x J i Y p c v i z O Z Q R T p A m 2 I p U b O Q D X F o b P A Q S v 0 c 0 I Q L y o 0 5 8 T T U Y B t I t G q p k k I i T l T s x 4 Y M z P o f E m z m m 8 k q U m L 0 u M l N z P C L T n J r b / 9 M Z b Y n 7 k + k S + p u h 9 G E G o f G j Q 8 o 3 n D k G 1 x 4 V S 1 B Z C I z v D h v D e L R o 4 j 8 n n M X f 1 r 0 V H z q 2 b / z X M n o C 6 o a g z A 7 / N d g V U p 4 A f 8 0 y D e X 7 M s X Q P 4 x 5 4 L c A M O 7 R d U N e E R 2 3 / t X h T S g R e i M i O E z Z M w I s S z 3 G M F y M y J J B Z g O H z 8 7 6 z y 9 I z L 9 7 r d 2 v M n f F b 0 f c w g q i B Y h o t o a O 5 D v u 3 w 0 B O i / L u d H Z O n O P e 3 X t U X b 9 O c 5 c u 8 X c j n e o 2 L b + y I j 6 D v 4 e K t v X w J p n Z e b 5 t Y H p 8 l l H 5 O H Y C Q Y J t 2 p 5 s R 5 w c c D H D 6 1 R R s n 4 5 k n q U h F 6 3 K f q 9 A y B W S C W 4 x 0 9 C n d / Z r d P C / G y p S 7 B 1 k K K E r J R Z M z P 6 K K v B j p R a m n L Z L r W 7 m P O D 9 + P U b a i g t 0 3 5 o k G G V a b G w / d Y P / g S V l f 0 7 v n E L A H b k 0 a p p F F t 8 x 5 z z w z d e 9 + i Y u W i 4 K 7 1 v T u 0 9 M r c R F V w 1 t y z 0 8 Q s B D U J g q i q z K B Y g o m t V J n g Z n L i K I A X s N 3 u k r V v s 4 a Q o R l p a 6 E n B 3 r K I 3 Y 4 D s i C 2 O v o d G N x V M p K Y L 7 2 d j v 8 H a P 2 r u b s v h 1 Y l e v M f V v U 7 + y J f t S 4 E K T A I C q P b T + m R b U h O f B 5 0 c C e F 2 O K j W 7 D r l D z 0 e 9 p k A 1 3 d H j W M K n 0 4 t T A i 8 j W H 5 M T X O B 5 6 L K e X m C b q 0 e P P 2 o w g V 0 S 8 1 L f v k / L X 6 w c W G x I 1 e q d 0 F Y w s 6 K + u 0 G l + b A 7 0 H E J C g h d 1 V A M w o U / r R h y H D Y 2 d m h t L X T L S + Y 4 Q D h C t 8 R 9 g w Y R a h X j I d V 9 6 Y B I Q t J 2 r U / f y / d v G I F F D 6 l H y d 1 4 D K 3 P z C p L D z 9 4 R P n s V S H B 9 t b X a f U r B R b 6 Z 8 + 0 2 o 0 d y h X D h V u y 3 m S C G h + H g n f s r y O D f h L y 2 R Z t b / U p w / Z T z 2 l H q U u H B 0 o 5 b n 5 y i 5 6 / M d r X v l R h F X r j D l k T M i o + e Z K m j a i I d h J B A X G i O l u 9 5 q i I G 8 d / o c h l Y S t G d l w C / C C U Q o s v L F L m U o N y l 6 p 0 4 w c X a f f 2 N j U + S 5 O z U a K d D / v k t s 9 G U q G y t i u 3 Y I 1 O u R / b O V F i 1 r 6 P r U 6 O i u l 1 U Y 6 x / 6 U J U D 2 O 8 L j F g Q R j E N P e X p N t 0 6 F / o F 7 F P r + T w x K S m G Y B i C m f g c 0 c n s 8 z I a F m j W 4 / 6 / A 6 2 5 S 1 O 9 T x F o S z 4 d D w u 7 x w A 8 I e C 8 6 m T b n 5 i s j M t 1 d c y s 4 f P r Z 1 G J R M l l B u K K F g N s Q 3 f s a m 1 b + 9 Z + 3 v 5 z w J g V u l o P 0 x N Y O r T L Q 5 N h h Q 0 e w S y v c R m I Z 9 B Q m E 5 / A G 6 k G f 0 g l 9 O C R c 1 6 d 2 p 0 u V c q j m 1 X Y f U X n + g n i e B N W 7 O 0 1 C S a T 7 n 5 D j s k r 5 L B B U 6 B 0 7 3 4 6 M k 0 K p Z F G g 5 f f j G k d B f J O C v t O n 3 Y / 6 V F 5 d J a f R J L 3 I N t n a Z B t i F k i 3 O u y S / s P / S P O v / N / R e e P 4 8 V R Q v / n n 0 N 6 x n x P Z 7 C i 9 M K 2 c c C S A Y F E y k l N 6 S i C w i p A A d v t I h k b N V o f y O e w b P P n c o J 5 C o r 6 6 6 t J y Y T b v Y z 7 P c 7 b 5 3 j N C U E g u n b F B / 7 M O 0 7 9 D r n E 1 e n V 0 T P L 8 9 T t M Y D e 7 T G C X q M e E N 0 j t U u X q b C 5 n G P m u w 2 o d r 0 m U a a A v O X Z U l x W 7 i J / F N x k H k C b l d N s 8 j 9 M z F G R x o 9 a 9 S Y F 1 l b r O Q M S p Z P M W S C W o f J n I D s K G B u j B P g s a d W S y w 9 N 3 c u t J 5 J q K 9 L h n x I b S j t h z 4 J k E b C j G 7 Z 3 j S W Q Q E z x / K p C L 1 n F 1 S m f T t P L l I t l r d S o 9 7 1 H x U o E 2 / 8 D c f a N M r T s Z 2 v 1 s b z + X D 3 3 5 4 H Z 2 W m E D V H j M I C V A T A C C p G H h H v o G D k T O Y S u q 3 k X / P A m U 3 4 C Y 0 l G v v k l A c r B I E M 5 / i b J W V z R 7 c Z V 2 2 P g d 6 a z A n m L p 6 F w a 1 e n V w c V S h m 0 u m z a f H C / M g L 2 P A Z y L m k j 8 j E i o 0 T 4 H J 4 v j q y c n i X T / U + q n h y 2 l V W z U D N r r G v Q y 2 0 S z Z i i p 2 e u w D f C 5 q d 4 2 v i W P 3 6 3 S 3 I W o I J B V u + r G Q 5 p 7 2 S I z l 9 5 X m X C 8 t r 3 O 9 p 5 N F 5 c + p p r z L S Y i X 7 x O A o L g 6 U x Z N I K x s t O z F W S P Q m x K g D 7 q I F z k D Z b m L l B K 9 0 V W P U w B O E Y Q M I a r v d 3 c Y V V w t k z 2 2 3 c 2 6 N r V g 5 s C z A L V D F F j Z s 8 E Q W n Y m 1 V p / 3 u S A A c W 6 U 7 n B C n 3 T + S Z L 0 a v p g P G v p m a P I U y F g O C m s X I x n a g K J U X O W / 8 u Y C J 5 M m H b a o s M Y F h 4 W A B I e i 8 t U G l 6 y y t C i a V 0 r + g e u d L z B H K 1 I U a m J D e o x Y v T r O L 0 y j T Y I k q F 2 q x G F C j o Y l 4 E j 6 L r B g V K E o c + D 4 T 1 u F s Q z g L s e u 9 t A e P A t V p 9 k y o f N k S N m g + H R x 2 y 5 d T R 6 T y z Y p p x A T M v F j 4 7 / K F I m 2 1 P 6 K H O + 9 S Z 1 D n R Z 8 m n S X O 6 h v z Z F 7 Y p d K 1 D u U u 7 d H W g 0 + o t H i B B r U F q n 2 i 0 9 a 9 / 5 P 2 / p y j 1 p M d W l x 9 j g b 9 0 Z 0 L A S s 7 7 N F h 2 Z N t q U x x a Z + Y A B A T s i l 0 l r Z x Y g L 8 v n t o Y g K Q 6 o f 7 0 6 g n u / v H Q Y v S 5 3 r t b V E i k t L D d f R M E N R R o u W z 4 q x T j K Y B 0 u S k A V U I 9 V N 2 E v H x Y k J N 1 f r u b + h O 4 5 d 0 8 9 7 f U 5 e a 5 K b D r J c R M H E h D s Z K H V 3 6 + i p Z F + t U u F K n u R d 7 V H 3 w G 7 I L F U p 7 1 2 n j v Q 7 1 t 1 Z p + / c u E 1 i b J R N y E u e Z G A z B z Z E A K z d b G 4 / w X C U z Q P 4 d 8 v 0 g q Z J g 5 2 Z z S o x D s Z Q V q U u z Q t a G V Z a u C n s u W w i Z / j O h 8 q F M G 5 t c n Q a w Q 6 G 6 u 8 b T h t 7 9 g A a Z L 0 S v Z k f T 0 a h g T 5 5 K 5 L B h f y o A u 7 J v 1 m 9 S z X 0 s X h s D k 3 R W x z y j R w E T A F C 0 1 m j B D v e + B S a p j P n m 3 5 G f W i V 9 8 f v C r X 3 3 n V u U t Z 4 j O 5 9 n W 6 j L t l C G O v U 6 6 Y U 6 l S 4 V h V o J Y k a C K h o E G S k w z V A i Y b E i S w I 7 d M T j j 6 b / G X n 8 3 i A X 9 i 8 / D f j e g M 9 n d k a r 9 t p 4 J i S U I 6 P x p w D W n q N n 5 w R H 3 E o S x H R z c z J j A D H d r f 1 S 7 O 7 + p + 2 f s z E f q j m G b 7 I K Y 1 D f c A R h y Y X t o z g v g h r s T E T P 4 e / o i o 6 1 6 F B V u V Y i f e k h m S t P a O 3 L e W q 5 N 4 U K Z + u X q X n b J u / J M n X X K 2 y b 1 U Q 6 l d i M m x k b B u r g d H 4 t i a l V C z 2 M y F Z 3 j R t U W J u t i + s + I i k 3 K 0 B M S o e 9 i T C Z D + C 8 P C d k + M 8 E Q b m 9 4 / W 8 m w R V T z 8 P S O p G O i s + v 8 L q 2 B S N E d + v D 9 K s m m W p l 2 a J E a T J N 1 y W T C y 5 t E H 4 G J 1 D f z C 0 g 7 4 y q V 6 O V U P X f p G / C + U t X V H z h N t a q K w Q X O U I 9 s 4 / d 4 H K L w 0 o v b x J a 2 / k q K f f Y 8 n V o c r i 8 6 K x K F z 2 7 X s 5 e v z + j v j 5 A W s O s G 8 x 8 u U l I b V k u l G v v k 7 W 4 J Z 4 P g v 6 v d n 3 2 J U Q p T y M S W 2 i o R I j k A y C M k x k y P v P i A 0 V V U a e B m b Z Z O x M c U h u G g c M 5 G l C b q D 3 q Z 8 K p d N A G 5 / 3 5 w 2 G 6 l 0 p M 6 D 5 M e 3 l s K m a m 3 + N + t o a Z b J 5 s b v 7 u O R T 9 B M E g R W W 8 z T 3 s i Y K L 9 F Y N M g / o d b u L s 0 t X 2 c J Z p F R v 0 r 1 T 1 I k S s D w O b Y D M 5 G d 1 P U W y J 5 L D i 0 k I a E p 8 s x A O Y n T T b 5 H s L / h q U Q D V N T p o a v V M 0 F Q s g n 9 a e B g g / m n j e M R F D A x R o X 3 x o 0 Y B t g N X 8 E X 1 5 K l l O x b Y f j b o i N R J j d 9 S 1 M s Q N X 7 a J c s W n 7 D 3 i c w r b h F m S L b W t t z Y c A 5 2 t M Y C L M t E k 5 4 D M q L y T 3 M Z w H W n q 1 s w a O i U 7 t P 3 d p w T 9 / A Z Y k f P T / X i B d x n S T g d T p P m K V 3 3 3 l D 2 J c d 0 j 6 8 l 9 3 Y v l 5 o t Q U g U y P s 1 R 5 i k r p t F k y y L z X E C A q b L N l S Y m 9 k E N f e x / e j v 5 o N R 1 W j Q f B I z p X o e y 7 t V Y f O M T T F s U v D 5 p 6 a y X Z j 9 P x c A 8 W O p 4 X z l s V + f P k 0 x K P G 2 R C n b J K i m e g t P r o Z N d z l x U q 4 E R 5 2 z g 9 7 t R 8 O q Y x G 2 S t t s T f y 3 u Y t y p V f o y c f 5 W n z n d k S i N 3 u Q R t 8 l t h c E s H P V Q q i n z q 8 k 9 h c X P 6 N / L 5 n g q B O E 9 N q Y 8 4 a J + k k u V D 0 a b N 5 e k S F V C D s r I i l h O w F 3 U y L V s j q N c B e Q k v p T D Y z c y l E H C g F c X t h 9 v z 8 y x m h F m Z X e l R Z u 0 b O w x I 9 / v 2 w S U o S m n v r 0 b M h 4 N o / K v z B Q D h I q t U h o T r 1 h + L x X z 1 B n T c c 0 y d x A C u F c e U M x w c c O g Z L e D g M 2 C i C Q R q 9 M w T y 7 N C B K f B 9 + t M W S i + G d h m I c B q Q A Y H F j y R U 4 V V z m u Q 6 L K 0 W C 4 K w f O s x z S 3 d E K r g 7 q f J b c e S a q W Q p j Q b x k 9 I p Z K P v I A a W d G e W / 9 G U C e 9 g o 8 J 2 d X p W Q C q a t v N U O 0 S U o k H u j S F Y 5 6 w g 4 i d Y R X J z J L T c + m 5 O Y / e v J s X 2 6 E C a G Q 6 D b D P Q E D w t s F 1 n i s u j i T f 5 h a z g r B q 9 T u U y 1 y h H k u s O J J K R p L 2 8 U 1 G J G 3 H r J N w 1 x p s b o 2 N 3 w b / R l D / W g o X 6 8 7 J T z X S f d Q i P 2 D r 8 R 1 W 8 3 a E q g e 7 Q r 2 / t 3 d S 9 M I i + m K E h r 6 Q b F O A h Y 9 M c q i S S E H D Z 9 T P Q e U E 0 S 2 8 w H 9 z q U H t e p X q f 0 7 R / V + F w W A J 1 G l 5 T i j B 0 F A z 3 l R z H M Q m b c A U V d y 0 U t T v / x t B z T S p Z 4 n T k p c l e y C a j 5 w 2 V I f E 3 p O 7 4 h E S C Z n r L y 4 2 a T V b 5 9 c t 6 r W 2 W V 2 a f u 9 B k K i / E j u y j 0 i J 8 D m I D L 3 9 o H o 2 q q z + v a x T 5 m K X V q 4 9 L 9 R A 6 S x A 0 W P K r p D X 2 R L x L C u T E 0 F o 7 N j o 8 c B j O O r U 7 / L o N c P z V p K n U U g 4 C d j 5 8 V 8 9 Q a l d P / / S 8 d L y 2 Y Y I U M s E Q C J B 7 R K Z 4 m a e X + f Z 5 l h k Z W p K W g c D a p Q c 6 C s h I W k L Y Q + o m y A c W f T Y 9 x t C D W z u b F P n X k 7 Y V q h g B g o L Y U w K h I h i S D Q J T f E Q j 1 Z e u M L T G R 5 W Q Z z 3 m 3 e j m B p / v 6 z K n Y R z T 1 C 4 k a e J s 1 b 5 p v V M n / z u 8 T F n X 6 O H u 9 + O X h 0 O J x 1 g N y b 0 J O + 2 q m J g V 1 o 4 N A Y e t h 5 l a c K 2 l M h e i F p K y / W B H T X S V q h K y v 2 p F l 5 L U y 9 4 R L Z 5 k W 7 / M q z m 7 X b a I l U o C f H K A + Q v I u s E j z / 7 L E P v P B h / v h L n n 6 C U Q O B f A m T P d O x h n I T j 5 P L N g r J 1 i S 7 O / 5 r q 7 e f o z p O / E c f Y 0 h G P c W R T q n 0 U i M 3 M I B H G M j k 2 0 B G H k s D f w a E w D q Z d i J 6 N A o S L v n w Y s I 9 6 G E w w F y 4 9 T 5 X F V U o Z O t t A I V H I / D 4 4 B / Q o R U S t c Z u 7 W q a l l 1 k y L S 6 R w y o g I N t B H 0 R 4 7 7 G d K c 4 B b n 4 M J J 5 / 9 1 q P G s 5 0 d n f u C S p t T u c K z x L k B F 0 u j 3 H b n i 4 9 C W R T c 1 T K 3 a W r y z 9 l a f V N u v s k e V f I l d w r 0 T M + L W b V m X x Z B M L H 1 p A x s a m 5 k V D F x v X p A 8 b V u Q l 7 K Q I c H 7 B 5 4 N n D J t v Y A x c N e 6 C u A T L T J W y r z L + H y t 2 Y O x 7 7 A W c u P C G v 1 x N x K 8 8 Z 5 z K H 6 s h M g M 8 Z 3 y M Z x z e f c 0 R Q e h a c e 4 K y l S r P v x S g N 9 2 4 S t t Z I v j H x U r u C 3 S 5 8 D V + p t F K + b 3 w Y C K G H F n 2 V h + 3 x U w I T a h b 7 f q O G N h h w 4 o S W r F A I e F U S E k C 6 T M O W N S 4 J 7 m E Z p Y A 3 v P 4 u + F c E l K K C d 6 M b C k V g W b R 0 i s 6 b d 6 6 S d 2 N H F X v J W e g g 1 m A i B F M R p M Z / H 4 6 s g q m y y f + m / N e Y H g e G u G f N s T m z 3 I 7 / / a H R D n 0 g z 8 7 w E 6 Y l F A r i R x / 0 m n X x m 4 z U / T + J z V S f 7 t v a 0 F a Y a F j F 0 p s P s 2 r V X B / E B 3 6 S 2 D h w 9 B H L C v u f o 9 j X C s 5 n N t h s k u w n p 7 c e 0 R B Y 4 F 2 1 m / T 5 W 8 l b 4 A O t Q 9 E l b b Q x 2 9 2 u X P u J R Q m 4 S 8 d + 8 Q E R G r G W W I c M c l M B q h t W L Q o o w c x O e 1 k 7 h 5 E e 9 9 C 8 g j u H t k 3 H h 9 W b U N s D Y O O R b 0 o x 2 5 S z Z E E N v 5 O x u H k A Z h z Z a V I m c t N W n r u B X r 0 T j K z h n q L G B i I 6 T D O m H N P U G 7 3 8 M V h z y o Q 8 5 i k 8 m F B Z + x p v R i O h q Q Y l f S A S m L o O j 2 R O b 6 4 e p l V V k 3 0 o k C X 2 h w P P G q V b 4 U 2 D H a x Z 8 a A o K s E v H C A 6 H b E x A n p N b R / p t s n R j p B O v H 9 k v v k I t c P v 4 G O s n C M q M 6 R O J C 1 g a 1 C 7 Q s 1 0 S p t Y 0 K S L d R W 1 a a b h n 2 C Q r + B 8 w j V Y / O X D p F 2 N E F C w Z 7 s O k d L M J 0 G x K j U L s Z 9 5 T R k f A d E A I 4 N 5 4 D L K l y 7 3 R I t n 2 H 0 4 9 G t 3 h Z B V m Q 1 w J M W N s A M 0 e + H x A O v n O c z i T L j C D Q j Z C C w k 8 B M 4 g M e R T F c M p i 4 I a X E a 7 z n 9 f g 5 C N w h v 9 e g l D 4 Q g d U c r + N i e Y 4 q c 5 M 7 Z S E u 5 r l s 4 w m i u k r r v 3 k S v T M K O 1 u I n s 0 G Q V A 6 u f v N O 8 4 b P P f 0 i g v P J 0 J p A O 4 N f R 9 Z B R h Y J K d t S 5 p K S I 6 F 4 Q h A b C A m q c Y l w T f m B M H U d x 8 L K Y R A L I g K U q l Q y L O t 6 A i P H T I k I M H w t / g 7 E Y 9 C H d j + 4 B / H g I Q U I 0 V 2 D h 5 G k 9 9 G 3 w k m b J Z q q J R F a z L D K v J z X v i 6 L T o y u a 4 3 l f G 4 r k s p i z + j B Z S 5 W K c K S 6 r G o / H O k V m h p w y + M D q 9 e q P j 4 j Q b t J x H S L s F 3 i o Q E L I K M B q 1 p + u Y k c S 2 7 Y z v f e c b v O j Z I C v N h / V P + e K C S E C H 6 t j 3 Q D i R u h p 4 b L f p b E N F h Y n 8 P g h r O M K t O t V x 8 q 3 k p O E I B h a Q l t + h t H 9 h o s o 9 C 3 Q k 9 J 1 n G O A i / 4 q g I T X g H G O 5 4 N N N t r f e u m f S d k u n e l e n b l + j + 3 s p e l z l 8 x + M a h T 9 X i g p Z G Y 5 1 L V 0 Z g 4 X K g z / W e F G X Y W O C 2 y s D e k k d 6 t H h T Q 2 + U b W e v X J H e o 9 m r x R 9 m Q Q / S 9 M p u K T N 9 d m + g A A A A B J R U 5 E r k J g g g = = < / I m a g e > < / F r a m e > < L a y e r s C o n t e n t > & l t ; ? x m l   v e r s i o n = " 1 . 0 "   e n c o d i n g = " u t f - 1 6 " ? & g t ; & l t ; S e r i a l i z e d L a y e r M a n a g e r   x m l n s : x s d = " h t t p : / / w w w . w 3 . o r g / 2 0 0 1 / X M L S c h e m a "   x m l n s : x s i = " h t t p : / / w w w . w 3 . o r g / 2 0 0 1 / X M L S c h e m a - i n s t a n c e "   P l a y F r o m I s N u l l = " t r u e "   P l a y F r o m T i c k s = " 0 "   P l a y T o I s N u l l = " t r u e "   P l a y T o T i c k s = " 0 "   D a t a S c a l e = " N a N "   D i m n S c a l e = " N a N "   x m l n s = " h t t p : / / m i c r o s o f t . d a t a . v i s u a l i z a t i o n . g e o 3 d / 1 . 0 " & g t ; & l t ; L a y e r D e f i n i t i o n s & g t ; & l t ; L a y e r D e f i n i t i o n   N a m e = " L a y e r   1 "   G u i d = " a a 6 8 2 2 9 8 - b d e 8 - 4 d b 7 - b b b 2 - 2 9 2 b 6 e f 6 d 5 b 4 "   R e v = " 1 "   R e v G u i d = " 1 c 1 9 0 2 8 b - 1 e 1 9 - 4 7 e 6 - b 9 5 7 - 1 f 0 c b c 3 d 4 d c 6 "   V i s i b l e = " t r u e "   I n s t O n l y = " t r u e " & g t ; & l t ; G e o V i s   V i s i b l e = " t r u e "   L a y e r C o l o r S e t = " f a l s e "   R e g i o n S h a d i n g M o d e S e t = " f a l s e "   R e g i o n S h a d i n g M o d e = " G l o b a l "   T T T e m p l a t e = " B a s i c "   V i s u a l T y p e = " P o i n t M a r k e r C h a r t "   N u l l s = " f a l s e "   Z e r o s = " t r u e "   N e g a t i v e s = " t r u e "   H e a t M a p B l e n d M o d e = " A d d "   V i s u a l S h a p e = " I n v e r t e d P y r a m i d "   L a y e r S h a p e S e t = " f a l s e "   L a y e r S h a p e = " I n v e r t e d P y r a m i d "   H i d d e n M e a s u r e = " f a l s e " & g t ; & l t ; L o c k e d V i e w S c a l e s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/ L o c k e d V i e w S c a l e s & g t ; & l t ; L a y e r C o l o r & g t ; & l t ; R & g t ; 0 & l t ; / R & g t ; & l t ; G & g t ; 0 & l t ; / G & g t ; & l t ; B & g t ; 0 & l t ; / B & g t ; & l t ; A & g t ; 0 & l t ; / A & g t ; & l t ; / L a y e r C o l o r & g t ; & l t ; C o l o r I n d i c e s   / & g t ; & l t ; G e o F i e l d W e l l D e f i n i t i o n   T i m e C h u n k = " N o n e "   A c c u m u l a t e = " f a l s e "   D e c a y = " N o n e "   D e c a y T i m e I s N u l l = " t r u e "   D e c a y T i m e T i c k s = " 0 "   V M T i m e A c c u m u l a t e = " f a l s e "   V M T i m e P e r s i s t = " f a l s e "   U s e r N o t M a p B y = " t r u e "   S e l T i m e S t g = " N o n e "   C h o o s i n g G e o F i e l d s = " f a l s e " & g t ; & l t ; M e a s u r e s   / & g t ; & l t ; M e a s u r e A F s   / & g t ; & l t ; C o l o r A F & g t ; N o n e & l t ; / C o l o r A F & g t ; & l t ; C h o s e n F i e l d s   / & g t ; & l t ; C h u n k B y & g t ; N o n e & l t ; / C h u n k B y & g t ; & l t ; C h o s e n G e o M a p p i n g s   / & g t ; & l t ; F i l t e r & g t ; & l t ; F C s   / & g t ; & l t ; / F i l t e r & g t ; & l t ; / G e o F i e l d W e l l D e f i n i t i o n & g t ; & l t ; P r o p e r t i e s   / & g t ; & l t ; C h a r t V i s u a l i z a t i o n s   / & g t ; & l t ; O p a c i t y F a c t o r s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/ O p a c i t y F a c t o r s & g t ; & l t ; D a t a S c a l e s & g t ; & l t ; D a t a S c a l e & g t ; 1 & l t ; / D a t a S c a l e & g t ; & l t ; D a t a S c a l e & g t ; 1 & l t ; / D a t a S c a l e & g t ; & l t ; D a t a S c a l e & g t ; 1 & l t ; / D a t a S c a l e & g t ; & l t ; D a t a S c a l e & g t ; 0 & l t ; / D a t a S c a l e & g t ; & l t ; / D a t a S c a l e s & g t ; & l t ; D i m n S c a l e s & g t ; & l t ; D i m n S c a l e & g t ; 1 & l t ; / D i m n S c a l e & g t ; & l t ; D i m n S c a l e & g t ; 1 & l t ; / D i m n S c a l e & g t ; & l t ; D i m n S c a l e & g t ; 1 & l t ; / D i m n S c a l e & g t ; & l t ; D i m n S c a l e & g t ; 1 & l t ; / D i m n S c a l e & g t ; & l t ; / D i m n S c a l e s & g t ; & l t ; / G e o V i s & g t ; & l t ; / L a y e r D e f i n i t i o n & g t ; & l t ; / L a y e r D e f i n i t i o n s & g t ; & l t ; D e c o r a t o r s   / & g t ; & l t ; / S e r i a l i z e d L a y e r M a n a g e r & g t ; < / L a y e r s C o n t e n t > < / S c e n e > < S c e n e   C u s t o m M a p G u i d = " 4 8 f c 1 6 a e - 2 f 9 6 - 4 2 9 b - b 9 6 3 - f 8 b 0 e b 3 5 9 5 6 1 "   C u s t o m M a p I d = " 4 8 f c 1 6 a e - 2 f 9 6 - 4 2 9 b - b 9 6 3 - f 8 b 0 e b 3 5 9 5 6 1 "   S c e n e I d = " e e 2 a e f a 7 - a e 1 8 - 4 6 a 1 - a b f 6 - 9 e 4 4 a 9 b 3 1 d d 1 " > < T r a n s i t i o n > M o v e T o < / T r a n s i t i o n > < E f f e c t > S t a t i o n < / E f f e c t > < T h e m e > B i n g R o a d < / T h e m e > < T h e m e W i t h L a b e l > f a l s e < / T h e m e W i t h L a b e l > < F l a t M o d e E n a b l e d > t r u e < / F l a t M o d e E n a b l e d > < D u r a t i o n > 1 0 0 0 0 0 0 0 0 < / D u r a t i o n > < T r a n s i t i o n D u r a t i o n > 3 0 0 0 0 0 0 0 < / T r a n s i t i o n D u r a t i o n > < S p e e d > 0 . 5 < / S p e e d > < F r a m e > < C a m e r a > < L a t i t u d e > - 2 . 8 4 2 6 6 8 6 4 0 3 7 4 7 0 2 8 < / L a t i t u d e > < L o n g i t u d e > 3 . 1 1 6 5 9 3 8 4 8 9 6 2 0 1 5 7 < / L o n g i t u d e > < R o t a t i o n > 0 < / R o t a t i o n > < P i v o t A n g l e > - 0 . 6 1 < / P i v o t A n g l e > < D i s t a n c e > 0 . 7 6 8 < / D i s t a n c e > < / C a m e r a > < I m a g e > i V B O R w 0 K G g o A A A A N S U h E U g A A A N Q A A A B 1 C A Y A A A A 2 n s 9 T A A A A A X N S R 0 I A r s 4 c 6 Q A A A A R n Q U 1 B A A C x j w v 8 Y Q U A A A A J c E h Z c w A A A g E A A A I B A a w 5 M Q c A A A U L S U R B V H h e 7 d 1 L a F x V H M f x + 5 + 8 F U S k J l Z r K U J X U r r p R l 1 W c W G x d a N S V L Q o o o t i q T u p F F E Q K S K u F B E i X Q i C h a a m S V N b + z C P y b u m J T X G p H m 0 5 m F A R Z P Q 0 Y w n 6 V m E c j K Z w u + W 3 M v 3 M / z m n r s 8 g R / n f 2 e S 1 o 6 e b c t H A C Q y / g p A w O r O Z j m h A B G r O 0 e h A B V G P k D I n V D t n F C A i B 0 7 T 6 E A F U Y + Q M i d U B 2 c U I C I H f u R Q g E q 9 h 2 F A m R 4 h g K E 3 A n V y Q k F i F h 9 M 4 U C V B j 5 A C F 3 Q n V x Q g E i V t 9 C o Q A V O 0 6 h A B l X q G 4 K B Y j Y 8 V Y K B a h Y A 4 U C Z F y h e i g U I G I N b R Q K U O G L X U D I G j m h A B l X q F 4 K B Y h Y Y 5 Z C A S o 8 Q w F C d i J 7 g R M K E L E T 7 R Q K U G H k A 4 S s q f 0 n T i h A x J o 6 K B S g Q q F u w d 5 X X o i u j o 7 5 u 2 T 4 5 + 8 / o 8 Z s r 7 9 D 3 C j U L X h p 5 4 6 o t r 7 L 3 y X D 5 4 c O R G + 8 9 a a / Q 9 z s Z E c f h S r S 5 E w + W l e z 3 t 8 l w 5 n G I 9 H 2 x x / 1 d 4 i b n e y k U M X 6 r + Q + v 0 q O f 3 O 5 q C I z 4 + 8 Q N z 4 2 T z n L m F / h d n C F W v y B k 9 V y + I v P 3 D V 5 S k p K o 4 W F B b c K 7 4 t o Y 9 9 3 X W T k K 8 I T 2 7 Z E D d 1 T / i 5 Z / p j o i 9 Z V V / s 7 x I m R r 0 g V l X f 4 V f K M j Q z 7 F e L G y F d k a u s 7 3 T W Z 6 r 7 5 2 r 2 H 9 0 W 0 s V P d l x j 5 i p C z 5 I 5 M u x 5 5 M K p v S d b 3 Z 0 n F y F e E 3 P X r f p V M 8 / P z f o W 4 M f I V k X f 3 7 3 X X p A v v j W j D C V W E r r Z W v 0 q m T K b E r x C 3 j L l i k c L Z / d p + / + N K p p r 1 G 4 L 7 I v p w Q h X h u T 3 J H v m q 7 9 / o V 4 i b n e 7 p 5 1 O + A v L 5 f J S z e / 1 d M v X 3 d U Z b t 2 z y d 4 h T J v B c R Z Z l 4 P I l t 0 i 2 h z Y / H N w b 0 W f p V y f J y t m 3 5 0 X 3 n m w V l V X B v R F 9 + N h 8 l Z S W V b h r G o T 3 R 7 R h 5 F s l B z 7 + y i 2 S b 2 5 u N r g / o g 2 f 8 q 1 i 6 7 b H / C r Z T j X W + x X i 5 J 6 h e B V 6 p c W 3 h 2 u X 7 Y p X X C 9 O q A I + O v j O j U U K T E 1 O + B X i x D N U g T Q e P e I W 6 T A 3 y z P U 7 Q g j X 4 H X h k 2 b 3 U 8 p H R a / o F 6 + N 1 7 x v B j 5 C j j 0 Z Z 1 f A c V h 5 C u Q u + 6 + x y 3 S o b L q z u A e i T Z 8 s b t C Z q a n 3 T U 9 d j 7 / q n s P 7 5 X o w q 8 e r Z B P P j j o 3 t N j + 4 5 n g / s k 2 j D y r Z D m M z + 4 R X r U P L A x u E + i D R 9 K r O D p p R E p P c r L 0 / I 7 i W u b n b s 4 y N 9 D B f w 1 W x W V l p X 7 u 3 Q o y 0 9 H Z e X p 2 t N a w z N U I F E + n 7 o y L R o d H g r u l + j C M 1 Q g 1 8 Z H 3 S J 9 z p 9 u C u 6 X 6 M L H 5 o G 8 / M x T 7 p o + f T 3 d 7 j 2 8 Z 6 I J I 1 8 g m Z I y 9 5 4 + v R 3 Z 4 H 6 J L o x 8 g b z + 9 v t u k T 6 5 X C 6 4 X 6 I L I 1 8 g T + 7 a 7 a 5 p F d 4 z 0 Y T v o W 5 y 4 z 8 n S 6 e y F H 5 y u d b w L 8 f e l E 8 / f G / p T x 3 S K r R n I k x z / x B f 7 A I i r l D D F A o Q 4 R k K E L K W y 5 x Q g I o r 1 B U K B Y g w 8 g F C 1 v o z J x S g 4 g o 1 Q q E A E U Y + Q M h a B z i h A B V r G x i l U I A I I x 8 g R K E A I c v + w s g H q L h C j V E o Q I S R D x C y 7 C A n F K B i 7 Y P j F A o Q Y e Q D h K z 9 V 0 4 o Q M U V 6 i q F A k S s g 0 I B M j x D A U L W M X S N E w o Q s U 4 K B c g w 8 g F C 1 j n M C Q W o u E L 9 R q E A E e u i U I C M d V 2 h U I C K K 9 Q E h Q J E + J Q P E L J u T i h A x r p H J i k U I M L I B w h Z D y c U I G M 9 o 1 M U C h B h 5 A O E K B Q g Z L 1 j j H y A i i v U N I U C R B j 5 A C E K B Q j Z h f H f G f k A i S j 6 H 7 s H b q r w D v t V A A A A A E l F T k S u Q m C C < / I m a g e > < / F r a m e > < L a y e r s C o n t e n t > & l t ; ? x m l   v e r s i o n = " 1 . 0 "   e n c o d i n g = " u t f - 1 6 " ? & g t ; & l t ; S e r i a l i z e d L a y e r M a n a g e r   x m l n s : x s d = " h t t p : / / w w w . w 3 . o r g / 2 0 0 1 / X M L S c h e m a "   x m l n s : x s i = " h t t p : / / w w w . w 3 . o r g / 2 0 0 1 / X M L S c h e m a - i n s t a n c e "   P l a y F r o m I s N u l l = " t r u e "   P l a y F r o m T i c k s = " 0 "   P l a y T o I s N u l l = " t r u e "   P l a y T o T i c k s = " 0 "   D a t a S c a l e = " N a N "   D i m n S c a l e = " N a N "   x m l n s = " h t t p : / / m i c r o s o f t . d a t a . v i s u a l i z a t i o n . g e o 3 d / 1 . 0 " & g t ; & l t ; L a y e r D e f i n i t i o n s & g t ; & l t ; L a y e r D e f i n i t i o n   N a m e = " L a y e r   1 "   G u i d = " a 6 2 0 f 4 e 5 - f b d d - 4 e 4 0 - 9 c 5 8 - 3 7 1 9 c 7 c c a 3 d 7 "   R e v = " 1 "   R e v G u i d = " 2 0 4 c 3 e f a - b 2 5 7 - 4 d f 7 - 8 b f c - 6 c 2 c 2 7 3 0 2 6 0 7 "   V i s i b l e = " t r u e "   I n s t O n l y = " f a l s e " & g t ; & l t ; G e o V i s   V i s i b l e = " t r u e "   L a y e r C o l o r S e t = " f a l s e "   R e g i o n S h a d i n g M o d e S e t = " f a l s e "   R e g i o n S h a d i n g M o d e = " G l o b a l "   T T T e m p l a t e = " B a s i c "   V i s u a l T y p e = " P o i n t M a r k e r C h a r t "   N u l l s = " f a l s e "   Z e r o s = " t r u e "   N e g a t i v e s = " t r u e "   H e a t M a p B l e n d M o d e = " A d d "   V i s u a l S h a p e = " I n v e r t e d P y r a m i d "   L a y e r S h a p e S e t = " f a l s e "   L a y e r S h a p e = " I n v e r t e d P y r a m i d "   H i d d e n M e a s u r e = " f a l s e " & g t ; & l t ; L o c k e d V i e w S c a l e s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/ L o c k e d V i e w S c a l e s & g t ; & l t ; L a y e r C o l o r & g t ; & l t ; R & g t ; 0 & l t ; / R & g t ; & l t ; G & g t ; 0 & l t ; / G & g t ; & l t ; B & g t ; 0 & l t ; / B & g t ; & l t ; A & g t ; 0 & l t ; / A & g t ; & l t ; / L a y e r C o l o r & g t ; & l t ; C o l o r I n d i c e s   / & g t ; & l t ; G e o F i e l d W e l l D e f i n i t i o n   T i m e C h u n k = " N o n e "   A c c u m u l a t e = " f a l s e "   D e c a y = " N o n e "   D e c a y T i m e I s N u l l = " t r u e "   D e c a y T i m e T i c k s = " 0 "   V M T i m e A c c u m u l a t e = " f a l s e "   V M T i m e P e r s i s t = " f a l s e "   U s e r N o t M a p B y = " t r u e "   S e l T i m e S t g = " N o n e "   C h o o s i n g G e o F i e l d s = " f a l s e " & g t ; & l t ; M e a s u r e s   / & g t ; & l t ; M e a s u r e A F s   / & g t ; & l t ; C o l o r A F & g t ; N o n e & l t ; / C o l o r A F & g t ; & l t ; C h o s e n F i e l d s   / & g t ; & l t ; C h u n k B y & g t ; N o n e & l t ; / C h u n k B y & g t ; & l t ; C h o s e n G e o M a p p i n g s   / & g t ; & l t ; F i l t e r & g t ; & l t ; F C s   / & g t ; & l t ; / F i l t e r & g t ; & l t ; / G e o F i e l d W e l l D e f i n i t i o n & g t ; & l t ; P r o p e r t i e s   / & g t ; & l t ; C h a r t V i s u a l i z a t i o n s   / & g t ; & l t ; O p a c i t y F a c t o r s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/ O p a c i t y F a c t o r s & g t ; & l t ; D a t a S c a l e s & g t ; & l t ; D a t a S c a l e & g t ; 1 & l t ; / D a t a S c a l e & g t ; & l t ; D a t a S c a l e & g t ; 1 & l t ; / D a t a S c a l e & g t ; & l t ; D a t a S c a l e & g t ; 1 & l t ; / D a t a S c a l e & g t ; & l t ; D a t a S c a l e & g t ; 0 & l t ; / D a t a S c a l e & g t ; & l t ; / D a t a S c a l e s & g t ; & l t ; D i m n S c a l e s & g t ; & l t ; D i m n S c a l e & g t ; 1 & l t ; / D i m n S c a l e & g t ; & l t ; D i m n S c a l e & g t ; 1 & l t ; / D i m n S c a l e & g t ; & l t ; D i m n S c a l e & g t ; 1 & l t ; / D i m n S c a l e & g t ; & l t ; D i m n S c a l e & g t ; 1 & l t ; / D i m n S c a l e & g t ; & l t ; / D i m n S c a l e s & g t ; & l t ; / G e o V i s & g t ; & l t ; / L a y e r D e f i n i t i o n & g t ; & l t ; / L a y e r D e f i n i t i o n s & g t ; & l t ; D e c o r a t o r s   / & g t ; & l t ; / S e r i a l i z e d L a y e r M a n a g e r & g t ; < / L a y e r s C o n t e n t > < / S c e n e > < / S c e n e s > < / T o u r > 
</file>

<file path=customXml/item2.xml>��< ? x m l   v e r s i o n = " 1 . 0 "   e n c o d i n g = " u t f - 1 6 " ? > < C u s t o m M a p L i s t   x m l n s : x s d = " h t t p : / / w w w . w 3 . o r g / 2 0 0 1 / X M L S c h e m a "   x m l n s : x s i = " h t t p : / / w w w . w 3 . o r g / 2 0 0 1 / X M L S c h e m a - i n s t a n c e "   x m l n s = " h t t p : / / m i c r o s o f t . d a t a . v i s u a l i z a t i o n . C l i e n t . E x c e l . C u s t o m M a p L i s t / 1 . 0 " > < m l > H 4 s I A A A A A A A E A K V S 3 W 6 b M B h 9 F c v 3 / P 8 U K q C q W k W L l D b T 0 q n J p T E f x B r Y D J u R P t s u 9 k h 7 h R n I Q q p N 2 s W u b J 9 z r H O + n 5 / f f y R 3 p 6 Z G 3 6 C T T P A U O 6 a N E X A q C s a r F P e q N C J 8 l y U P v V S i e S K t 3 D C p k P 7 D 5 e 1 J F i k + K t X e W t Y w D O b g m a K r L N e 2 H W v / t N n R I z Q E X 8 T s 3 2 K D c a k I p 4 C v L a / u 6 D N n X 3 u 4 x F n r B H 5 U U i c k Y L h l H B q + G + d G H o e e U U a 5 D b k X x E H o Y P R M G k j x / B H p Q p D G 1 g 2 p 4 J H J t i Z v M / 8 s O J z x V 1 a o 4 1 Z 3 5 g O w 6 q h 0 b z Q h X 6 B p R U e 6 t x S X p J Z L 0 F 1 L K D x C m S V r u R t I u y e 8 O G S T J r G u I c 0 / k J r l H V G w 5 S v W S b X I / m C 0 e i P o F y g W z f m d 3 J + Y 3 K M d J T V 8 p G M + M 7 B 9 P / S C I P S d m 8 i N 8 U x u y 1 K C m i S 2 6 Q a u 6 z k 3 m r a j 2 P G D q a j 7 X g n t T P t a Z 9 I d n S v T 1 Y 4 W q 5 q 1 7 Y J m k + 8 n w i t A q 0 4 0 K T a c S C / N i 9 A J x o u V J d Y U b V Y e r h P + J d H Y 1 P / 0 j 8 / 2 4 / n b / a B T z M N e B n M G 9 P A v 5 L j R 7 x 7 j e m e / A K h A 0 u g Y A w A A A A A A A A A A A A A A A A A A A A A A A A A A A A A A A A A A A A A A A A A A A A A A A A A A A A A A A A A A A A A A A A A A A A A A A A A A A A A A A A A A A A A A A A A A A A A A A A A A A A A A A A A = < / m l > < / C u s t o m M a p L i s t > 
</file>

<file path=customXml/item3.xml>��< ? x m l   v e r s i o n = " 1 . 0 "   e n c o d i n g = " u t f - 1 6 " ? > < V i s u a l i z a t i o n   x m l n s : x s d = " h t t p : / / w w w . w 3 . o r g / 2 0 0 1 / X M L S c h e m a "   x m l n s : x s i = " h t t p : / / w w w . w 3 . o r g / 2 0 0 1 / X M L S c h e m a - i n s t a n c e "   x m l n s = " h t t p : / / m i c r o s o f t . d a t a . v i s u a l i z a t i o n . C l i e n t . E x c e l / 1 . 0 " > < T o u r s > < T o u r   N a m e = " T o u r   1 "   I d = " { C 4 8 9 3 9 8 D - D C D 6 - 4 3 6 F - 8 0 9 0 - 3 D 5 D B 8 3 8 9 8 B F } "   T o u r I d = " 5 d 9 e 2 c 3 4 - 4 0 0 1 - 4 1 3 5 - 8 7 7 f - 6 2 a d 5 4 8 a f 6 e 2 "   X m l V e r = " 6 "   M i n X m l V e r = " 3 " > < D e s c r i p t i o n > S o m e   d e s c r i p t i o n   f o r   t h e   t o u r   g o e s   h e r e < / D e s c r i p t i o n > < I m a g e > i V B O R w 0 K G g o A A A A N S U h E U g A A A N Q A A A B 1 C A Y A A A A 2 n s 9 T A A A A A X N S R 0 I A r s 4 c 6 Q A A A A R n Q U 1 B A A C x j w v 8 Y Q U A A A A J c E h Z c w A A A g E A A A I B A a w 5 M Q c A A E 7 X S U R B V H h e 7 b 1 p l + P W m S b 4 A i A B c C d j j 4 x c r F y 0 W J I l W 3 Z 7 X 6 q 8 V f X M l 5 k z v 2 L + 0 H z t j 9 N 9 + n R P 9 X S 7 X V W 2 S 7 b L l q W S Z F t L y p Z y j 4 z M y N i 4 k y A I E P 0 + F 7 j B S w S 4 x J q R r n r y 3 C Q J B k k A 9 7 7 7 c r X a 3 l Z A R 4 C u 6 z Q Y D K J X p w u N x 2 F P 8 u H b j 8 m g A q 1 + N R 8 d m Q 2 a p l E Q T P 4 1 w 0 i R 7 3 v i + Q C P 1 T c p u / h 5 C q y r 1 H M c c V w F / t 7 Q N R q M + d p U O k 1 9 1 + V n A d m p J n k 0 F 7 7 B 0 P l z u A N B d A d S q T R 5 X l 8 8 1 z W D z 9 X n w Z / c P 2 f 8 P Z / X w B e P O J r T / p G q n W + I Y y n T F s d P C s 7 g 0 + g Z 0 W L x O a q u f 0 i p y p c o k 8 l S t 9 u J 3 n n 6 y N t d a j m Z 6 N X p Q Y 8 e D 4 2 z I i Y g k z s c U Q B z 1 8 p U W l m J X s 2 O O D G l 0 q Z 4 T J v h I w B i y m R z 4 r n O x K I v / I D a 1 W 2 y T C a K I C Q 0 C X y f I D 4 t v N U g h v j g m y n + B m P g t a j X c / Z H t 9 s V C 9 P h R 4 w B U 6 V 8 3 u 2 2 x f u O 0 1 U + g + d d 6 v d d M T w e F A x I T 6 X 4 F H S y r O M R l G V Z 4 t E w D D L N 8 H n g N G i p 8 h J 1 m x 4 V 1 r 4 t j p 0 n Y g K 0 1 M k y k n E 4 M k G d J T r t F h m 8 I A 6 D 7 E J m 8 m d C R j 4 C S K c 4 9 O g Y J E g u V x D P g W 6 n T X Y m n C S N i c U o v 0 a N u k v F k k l e I + T a A R M I v j P L D M F 1 e 7 y u Q 2 k i k e J F m S 9 U y L S y 4 h E D i 3 8 S h E Q 8 L J h g N f 5 e I 2 W S n 8 A I Q W g S I J R J 6 P V 6 4 t H 3 f X F N u W 6 d 5 i s v 8 L U z Q 9 C z T O j n i 5 A k N D 0 d P T t d n D h B Y f G c B n z P E 2 p m J h N K h q N C S h a p Q + r 6 c A E l q X o q k b X b z Z E F 5 3 Q d V s F S / L l o k W o p a j Q G l C 8 X a b D 7 J m k s v V R g M R u G T o 1 m u O g 8 X p S t Z p U l S U 8 8 t h r V x H N Q g Y U s k Y p 9 / 1 g I X T P 8 X n E 5 s d 8 I F C J L s / o 5 H a y A V n 9 N x a J G 6 e I X q N M D o w l V Z V v e X 4 b N c 5 X E p P 6 S c e I E B W l y W o C a C T V n F s h p 7 D V h m w w B y a J C 2 i b j E F 8 Q v s / c P j p m s v r j M a E D s J M k n M G K W L i Z 1 K 5 4 r T H R Z r N 5 s u 2 M k H j F Q p a 2 t m v i P W B I J H L R a 6 O D G Y k Y L A n x e / K 4 F 0 n A q R A E H x K N o f N 5 T v h M E I T v w Q Y y F M k F + O 3 7 4 p r y G Y c G x h w z D 1 Y / / V D t k 8 C n 8 V m T V W S H 5 2 o a g z h P + N 1 9 k 3 5 3 b 6 j a H w V H I q h J k z j T B J 8 B M I 1 9 O A i m T W j C + x Y v f D H Y R o A N Z f H i S K c k 5 2 Y S 5 M 9 A U r q R + g O E d t V Q J d T m v k e t e p 2 5 u M 5 2 k U u d T k v Y O p B K w N J i m a p V M B + N V a f I k c H 3 D k S D 7 x 8 Z z E j E Y M I I x + j 7 U 8 E S C o S M u Y F 9 F Z d C 6 o x B C 8 D 7 s I G k e u g + / C + s y h q k d f 9 E 3 X 6 Z W l 1 W p 4 s v i / f i A E P 9 5 0 8 9 v q Z R R v a 0 E Q z g y B n e q y S 7 / G t X X G q 5 x 5 M x R / q 0 y Y Z t N l d M G P n Z J v i s w A u o u 3 f Q 6 6 Y i 6 X x 7 M P I x 2 E b w v T 4 / s o E P 5 0 G E 0 I P V F u q e i m 6 n K d 6 T M H J X m Y v 7 T I w O + f W b 0 d E Q H q t 5 5 X K O n J 4 r F n E I P p d g q N K d G J i g s K C G B J j M 9 M A k I A n 7 / f B a B 1 v / X T A E M v J s I / m k L / y Y P 3 r Q x o o z 0 Z Q R 0 M 8 + t f f H e U C v e o t v b T d 6 x X N 1 S p r U k Q g K d k S n 3 U g Y p 6 f u H Q V d l h B u e 0 g I R 4 G U K C q k B 0 u q X y r w 3 p B A A I 1 t p o D y 8 y v k b / 3 P 6 B j f e E g i / m d b a V 7 k c I d H x J m w Y I 8 N q H z S z h M Y Z S K h O s n M B y r a w C e / + a m Q S L 5 e E T a h u f q j 6 C 8 P A p 9 T m Z L B 6 u 1 r F / r 0 v e s O L R d 8 u l g a d c Q 8 L X i d x x S 4 o Z o 9 z d M 5 L r w x C 4 5 E U I O E R X Y e g f v i 9 4 9 3 r n 2 W U p M g F 5 P 0 B g I y p K A S V t c L Y 0 s Z 7 b F 4 1 F m F B F E B U O P g H E m z e o m 4 E r 4 J 9 o t Q 0 8 R f H B O 8 Q u D h w 3 d i Y P 7 w C N U O T h q c r 7 w O z d t g W y 8 Q E i m 9 8 E 1 x 7 D C A I w J I 8 a W 9 u t q n F 5 f 7 U B S e O n r t X Q r 6 e + H z X r L W c n c 3 Z G o i 9 H d E H I 2 g B k d w 3 T 4 F G L x o U 1 Z K c F E b h r J l 8 f P k S 5 Y L 4 T B Q p d O A F 2 S c 8 2 G h W t Y w m G g s / S 2 1 q k + o U G C J Q K O E D h c 0 O I C e W Q s Z A X 8 W 3 x k u 8 2 O C C W r g h T a R O q D a S S e P 3 7 4 n p J L T 6 l A / / Y I 4 N g m Z b K j a q t I J 6 P f D x Y p 7 I 6 X u N F f 8 W U C z L 1 D Q f R S 9 G o X P / A + q 6 e 2 I o I 6 D I x G U 6 r o 9 z 0 i Z L A W Y V Y K Y E B + B E w H S A B 4 3 S Q o y c A u P 1 D j s O y m i E W Y v h I s J R C o B z o f f U g E n w L 6 r n m G U X 6 d W s 0 + F Y p r 8 1 h 1 x D O c D 9 B E a Y E I b + M G h u b p L 9 8 W Q U G V b g B X j O + L c 4 8 D f a c 2 3 K V / I i F h S Y K 1 F 7 0 y G F 9 l Z c Y h A N Q P 3 B i o x Y n f n Y b 3 o b M + m M s X o 1 S j + 6 d Y o I 2 z 3 j k Q W A k e U U K o + f n 6 B w K 5 d 4 g U f 4 6 L w u O E I A q s i k 2 A C Y F / s O y m i o U o 5 E K m q 7 o F w R 2 0 o V v c 6 b U o r G Q a s g A n b p L i 4 S t 7 j n 4 j z k Q j 8 l o h V N V v O y P f g u R x J G A x 6 N F A W + Y h s Y 4 K y i k t 8 v T G X s N + j A t M y y 1 b q D p b 5 w O x U P G 4 N q O E D A L G 7 8 w A t X W T m O c r s k m D w L c h Z R 1 / f R y K o 2 P o 8 t 9 B 5 8 a Y y C L y O O W F e n P H M g 4 E f L k r P D T 1 C q l q 3 D + X 7 T N s W q p k K u d j U j / a Z 8 J C q o y 7 E d j d D Z m G B U s 5 H 0 R E g d F b k c z Z t P t k T r n s A n 5 N j L E Q M K T w X V c 0 C w b j V T 3 l x 1 6 M j f H 1 b / 8 B S C Y T N 0 q P w + j 6 h H n d q U + n R u J T M V s l k T j + P b h I 0 3 e K 1 M M y R j A N z 9 Y P n H f q r G 5 O 9 w t N w J I J 6 2 p h V H Q J B G S Y v r D F 2 E w j D j w i o 7 4 a e O 5 / t Q y w q I x 2 q A X A c g K j k A O S i y + W K 5 C Y k w 0 q A z i w 7 X G B Z V v t E + h E f V G 2 t Q f 7 f k d N 4 z J K C C Y X V U e S c Q Q J i L C / N 0 f 3 1 x y M p T 0 k Q D A P E l P L 5 3 M K z U 2 8 R y y d + q 8 3 S O D z X r F n n 9 w f U 6 i C / L y Q 8 E C p U 0 x l v L R P g k G B H m E 7 M 7 Y 8 M F 0 C q g k 8 T q S y k 8 E H 8 1 X W H v n 9 M Q p J 4 J g l K 2 j 3 T A H U t x Q Q F + 0 h V m e Q Q i 9 v O i e e W n R e P u V x J x J J A A F g n W A j 4 O z k A / D 5 i N j 3 X 4 e d p Y X x D I q j f L U f f 7 V O + W B Z B X Q n Y W p n I b g J S S z + k Z s O h Y i l N b v 0 O / 8 4 w i L u 8 P E d 3 7 j 4 Q X j l k m q t D / g Z + 2 z Z u k K 0 / z w S R M K V a m o / 7 Z A T 8 G 0 W D m t U 9 M p b + R r w l r w m A a j p 8 N R n 4 X Q n 1 O 0 Z J e Q g k 9 T 5 t t B 7 9 j q + f 5 6 r 9 L 9 G R E K x h n x g O X b 6 B 2 / W 0 b 4 1 l 2 m I x T 0 N v o 0 z W 2 j D F Z x r A a U c X x 9 l A / d 2 s W a X m w 7 f 3 F 7 z E k 6 0 q S 6 x K 9 G o 6 Q O R w C g B W 7 V d s G 3 T J u P g j J l z + n X E S + 5 A A U + g q 9 h 8 A 1 Q 4 Z 8 I B 6 X S D A i e r q G S K o / Y a C 9 B r p u c 9 F R 0 4 O h 7 6 z h 8 3 6 P g 3 M K q G S M Z Q 0 B z C r v n N I I I d v E t T z 6 b g V S t k l M r 1 h n Z H n 9 W i F i a l a D Q 1 8 6 T W E S 9 5 m C a u O f K E k H k 1 z + N 4 g d 5 X S i 3 l q N v k C T 4 i Y g D g x A Z 4 3 V P n U 6 4 o 7 K 5 4 m k I d I v a F H 9 C R x 6 L u b V u I q T w 9 j C G I G w N m A b I A k a F O + d s A q 2 H a 3 K g b q i 0 z m x r P E r 1 Q T Y x Y E x a 9 T u 7 Z N h R y f J 9 s k i F r B 8 V E u Z o S q B 9 U M r n a 4 5 J H C F A R s 9 0 U D N i E e E S t 0 n D a 1 H v x / l I Z 6 y R I 9 7 T 4 Y c e G f B l C D N W J T R Z A F j + c B m r n A 9 v X J l n N 4 T 3 7 K d j D m 6 p D A 5 D 5 t I C g 5 D U l S C B 4 8 I 5 0 R R Y F J 0 H R N O A x g k y B r I Q 5 8 p 3 S R I 1 m 2 3 m 5 Q v d M Q r w E Q F x Y s Y l F Q f e R A g P m w Q J Z C o 9 o Q d p U f B S R B V P h 1 / L Z 0 t S P j H D V K c n Q 7 H f E I K g 7 2 f k 6 Z 8 m X q 9 M t U p + 9 T t n C X n A 6 k 3 N D J I s d J Q t w n V v G Q c Z 5 K h c 6 L 8 x S 7 1 K 1 F M v N L 0 a u j A 8 F w W 9 u g Y o H t W H u e m i 2 2 a a P 3 Z o b n P f 0 s Y u k 5 m o T 4 I u n 3 W s L B 4 D M H V e t / R o F s b E d M P j j t g c w H l o z I V Q N R w R 7 o u L x 4 W R 2 T g P M D 0 g O x q L D S N h z S l j k s N B O 5 d D 5 V l l e Z A / 5 E E K b P n N 7 t 9 0 d i X 4 D P 5 y G 9 e I A R 1 F m 4 e d Q 3 h 1 k P D e d b V L R + z c + G T h Y 5 T h q 4 P 8 g 4 V 1 X A 8 4 R U Z j F 6 d n g M d n 4 m n B u 2 6 Z I b L F K j O S C t 9 B V + h 5 n T o Z 0 S r I P D + / Q 0 A Z f t L C q E s 1 4 k + 1 I o Q a D m S R f x O I D z j 2 a V 5 / Z T c 4 A e S z h n 0 C O X / 2 a l u E x b z W 3 x m W J q N G C o 9 l k A S t l X q e f E c w J B E J N v P a 5 R u q c t 2 i H f e U y e / a p 4 H X d S g I G o h A F v n o g x x a A N u l T M v E P 1 3 n f w S h y D N I F 0 R Z A b K u R h H H J + 0 K f N 1 o d 8 b 6 Y H c K + W v x s 9 e / o A Q T Q a h 2 B 0 g z 6 l / d t k V 1 6 k 5 p N P i H I v i c M y C 0 f i 0 B L q a R M T M O s 5 q A t s l s / A z T 6 K 0 Z X l s z 0 j P V V C P U x Z Y k x D 8 k 9 P X 7 W 9 / j p 1 + 3 c E g Q b m G n W q G 2 G 8 i j 9 7 6 e I q n w s 0 B p S Y z K 4 1 B H q G G p 0 3 q G T 9 i n Q / X A h C 2 r a b I k 5 2 W G l 6 v / 7 b m Y j p W U E 6 C q T v g y c v 7 d 2 i Q s k i p 5 d i t Y 6 P R c S U h E M T 1 H n A L C p K v 9 P f X / w h p t k J A f / 9 6 G K K N x q B 7 S Z V S X D 1 g p 1 n b j 8 5 6 A r I 3 D 8 V 0 8 5 G Q j P C c 9 L 0 g M z V v 6 F G r S W 4 a 6 9 + l 3 K 5 P G X s H K u C h / N 6 B k Z e S K h C 9 l / I 7 v 1 Z H I M 0 9 F l l P I R w O j T 4 D k f P z i 9 U h 5 X W / C 0 V W N L 3 v A I 1 W a 1 L F W 5 E 7 7 D 2 E h U o Q j q l 0 0 O b / J k k q F n Q r b I t p O T p S U c E b I 1 k a G T E c 9 1 i G P A / W X L B 2 r J 4 d M Z + 3 x C j h B 0 C C x c e O z g / M G y 4 w G M j n 7 v I B P s 8 l T I v 8 N + G n F N L h Q R c m K t Q 8 8 F / Y Y 6 J T k h Y B L O S q I T G R P V d t h M f U L H 9 E y H B d S Z M N W B 7 0 v B F 1 e z 5 B u Y q G L h C Z X a a V S a k g H Q 7 z L B A E F + i p z D b f n / I i L W t D / 8 f k Q E 2 i o T J 4 Y W k J S 6 4 w 0 + k i s C f t C D H f / c A k y M l V U q 6 8 n m Z p 5 A + o 9 H 2 v T n W b 1 + m 0 u V P + N Q j V z H s E Q M L M / x e T X y O / 9 o I b S C 4 o t V E 1 T h q v S a Z v P j b v Q 4 t F h a o 3 m 1 S J V e m Q a z c 2 + n f 5 t / i R R 6 d f p H t H l G e c Q z A e w i H B 2 y c u f l s a B / t / R M V P / c D + v i T D X r p x g L f S 5 Y w 0 a J N Z R Y E V 8 U 9 k l I H h B t 6 9 X h B 9 O D E 6 P E i s Z i g / g d p d p r q R l h I G L f H J u F O 7 Z f R s + m 4 U H i d b K M U v X q 6 G N e n D 8 R U K m e p v r N F m j k + 9 2 8 c t G 7 t f t C p P Y h e S i T c T F 6 M m p 7 l Y Y y I x V H M N g n i z 6 L F F k C P P 0 L Z 9 8 B T 9 H Y v I g L + H l H m z I 8 P P 7 l E u b l X + e b 8 B 9 L N k K v r e p r P f 8 g U D J P F t m b w + 3 n m z j a l c x c o Z Z f 5 b 1 K 0 8 8 l / I n P t / x J / F 7 A q i G M q P G 1 A 1 U 6 d V i o r 5 M c c D o 7 / G X / v 8 F 7 k 0 5 8 X 7 u 1 p 8 H 2 U w 6 P p p U M m S y g V q D + C S x w A 9 6 z X P T L a j y m z e J F 6 T 2 7 R o H x D l J J I A x l 5 h u 1 2 5 J B h 4 o h 7 P e P I d N 4 n s 9 y k u v t d v r c 9 o Z x J q T g J h y O o 1 5 i g y t G r I R D 0 F b 0 L z x A p 5 0 P q p 6 / t M 1 M g 6 N e p N D / P 9 5 8 1 H O d o 5 6 P V q 9 t 8 v 2 c k h H 1 g c g 7 7 m b P F n V + s k 5 U p 0 d r X k 2 t g A A R B I c 2 S 4 l L 9 z b + n + e f / P V X X P 6 A g c 5 V S 5 u g C b 3 p d l k Q O X Z q / R E 5 M q s W 9 f M i x m w V Q 3 X A + K N K z M / k R V X G f o J r r V F z 7 H D U e f s b n z a r h / B X q b b x P 2 u K r f L 0 Z J q I O q 7 V 9 y h f K I x 7 K W W D 0 9 1 j N / J C a z l f I 1 5 i Y e I r j n l E s f J Z f T K C h a n i 3 8 c / i M Q 5 c R 9 F e o b a 7 S x 5 z f W A u + x y V z c v i e R y Q n g h V J K U z n Q a C 3 X + k g X 2 d j N x z 4 r X R u 0 e 5 B f Q A Y U L i a 7 P t L D n O U K 1 T E X 9 P a g 8 A 3 5 X D E w a y B M 4 7 k C Q 6 z f u F S R f 6 T w L S K z + m e s 2 l X L l M 9 o A l T g z S a y g S U + 2 M W B A q i p k X q Z R / k Q q Z G 6 K w D w O G r D o g R d S R z 5 d F I m 1 l f p X V T z 6 W L 1 E 2 V x A T B m l h m S m y 5 q M F w E S n 9 Z C n G M 6 f 4 b d o d 6 9 B K S P N d h F r E r w o 8 B z c H + c o B 2 w k j F D 1 C w f q w g A / P c c S 6 j t U s N 6 h d O u m e E 8 w W 4 X h 4 v u Q Z S A 0 l e h Y E r I W f x f c / B E x A S Z r O O M g s 9 H d 3 j C J + D Q x 4 N 8 b O J v i u b f z a y a m 5 6 j R h J o e M g o Q z A G P H y O 8 J w O e G 9 R X 4 V 7 b U Y 2 c R l k + p h 9 a O D F w M l i O 5 x k 6 q 3 b e m N 4 B Q w x 4 E Y / X 6 b F o u v 4 K d R t b V C z w j f S G H F / e N j R x W a 8 + o q 3 W z n 5 a k p 1 6 n l z H J 6 f V p 3 5 P 2 y 9 M R K c d d U A l U 0 e r s U P t F j 9 v 1 Y X 6 h 9 4 P c G c L 2 4 n v e b O x R 9 3 t s H t S 5 u I X K b P 2 R V 7 c N j / / M n l 7 d 6 l S M O j x 5 r a Q V A g A e y y B w x b P / v 6 A 1 B O G N 0 + 8 H G o 9 F + r D q s 4 3 K V f i a 2 7 + h N / j u e b F I t 9 T M c m B s a x 4 x C T M W K 2 U C q k l n V V G x Y B V T 0 M P q P / 4 7 6 h 8 6 a u i k U 5 8 T a O f C N R o E A + A d t w 4 T w T / M U + o W s Y 9 k P e z w 8 e O 7 N I 5 r K v 2 r J H C x U 9 x 0 2 I O J z k h A H C j 9 N I P R J v l f B 6 l e h v k t 2 F z h g v A 6 X V o p b R C z P v F a 8 B C L R U v w m m B 5 D h 0 x W a R O X E w k o M + n + O g R 3 b 9 Y 9 K d b f F + 9 + F 7 P N 6 l 7 o O 3 x H P A 1 z K 0 t F Q J u b x C J N O g Z o 5 A + m R Y W u 4 6 X 6 c g l a Y 5 7 Z d k 7 H 4 k 7 O Z U m m 0 d l v o Y 6 D U I p 8 Y 4 3 N n 5 X f R s C K k m T g K k 6 E l D 7 e s h Y R R e I L u w S I W 1 r 1 K r e 3 A t y 7 Y E q M g G 8 Q B J Z f / x 0 M q R C W q 8 + / l 0 M c u k A C g 5 T 2 c n T 4 5 U 2 y Z h P 4 l S T 1 P b Y f 2 + Z 5 H W + Z h t p x J d W 1 6 g U k 6 j n O 3 R x c X w N Y Z l 9 Y X j Y J a B E v R 8 p i c 6 s m J Y 9 E A M r f s h B e 4 j S v O j 3 v k 9 B c 4 j 8 o 0 a + b T F J x M Q W 1 n h e Q G S s T I R C a n D l w U 7 5 z A B 3 x H w d 6 T M L D U y P 2 R J O k / 5 l R 0 q l i q k 7 X x M 1 H p I q c Y t X g C s c s b m I i U 8 q L x Y + V 4 Z r C F Y q X B R S u T M h e j Z Q Y D T I / c P T O S k g S T i O A b O E z L S e d H l N w 7 L t h M Z r Z S i k 3 D k 7 W w A I 2 X z p J 1 M p e O s Q D / v W T x m e x 8 F 5 O l 7 t P T 5 + e j I y Q K q 3 W J + T q h U Q K m w Q H e 3 7 p C J h v x s 3 6 T 4 3 u x 0 3 h X v X Z / 7 a + F w U A E 1 o l n f H R J s A m y e W C e q C L Z Z j W t U H 5 P F C 6 8 w X 6 b q v U / J 1 P p k r b x M 7 t Z N Q t 6 e s f q G W D x Y 6 C j 1 y G V T k R 0 Q 2 k q z A j Y h C i K R T I z z S + 3 8 g X I X 6 t T e L L I K y N c H b y l I N r 9 G d 9 v / I n 4 P i + 3 z q z 8 U f 9 9 s b 9 F 6 7 X 3 K m m W 6 U H 6 V P n 3 y p v j e l y 7 8 i H q d y Y x Y q l A n D U g + V Z 3 0 9 3 7 F 8 9 Q n c / n 7 0 Z E h x p 4 D b u E U a j m y h A L O m p i A W T O 3 U y y h M p X x O v t x J e w c E 9 N 2 a 4 / 2 u g 0 x 5 I L V e G E N + P l o 8 u r B W Y A a E U y x F 1 Q i 0 O D e T 2 V Y 9 2 f 1 h Q + b x O c P a c S 2 F h 4 1 V j M N P o b P Y C w s s u r H G g o W B 4 o N 4 T S B D Y O B 5 3 L g N f p W g I h g Y K N a G Q F n e B V B 9 C D q 9 O r r L B 1 / R L k V 2 A i s 7 v F a Q 3 8 m a m 0 w 0 V T 4 5 7 H 4 A m o 4 W 9 R j O 7 P u P K Q r l a / Q c u l F c r w W 3 V j + D u W t R e q 4 V Z F 9 D w m A 3 5 P b 4 a g 4 D W I C 4 m l l P l o e j E m Z w j n g H s Q x b M c 9 H s e S U A B 6 L 4 A j n x W y 2 Q K L 4 + m 5 Y 0 i M H W Q 3 K T s / v d P N U e C w s e 4 q N s R S e Z k e 7 m 7 Q a n m F H t U e U 5 b t o V z U Z S f O 8 U T N E k s U n R e z z L x I g q x + B f H n i / P 7 7 m S U C z T 3 m C A 7 r C a W l s n d v U V 9 q 0 x m f p k X O k s P E H S 0 g M C Z k f U 9 A 3 M d g T z n v t s l q 7 d N e m 6 O B u 1 d l o 7 3 q L p R o h S c P p B U / K W p o E e f G b t 0 o f I K Z d M V e l z 7 m N p u 2 F R S x Y X y K 6 y o H k 9 j i F + H 6 F w 1 g y M D 9 0 R V 2 b z m p 5 Q a s D 1 a G t / M E 4 W s 4 G m w n W Z R 9 4 B j E 5 T 4 x R l / 7 C S g + v w n w X l Y I v v i s M u P C q h f a p O R o w B O D 0 C q f L b J a h I v v j 4 T S 5 U l V s a w K R / F r k J b I 7 R v J B A r Q v x r V A q N T n q u w E z B G 7 A a 1 2 G u j j h U S F C F A l G T e Y r u 7 P D x H P V 2 7 0 A B I 3 3 + B e q D o P h v 0 K B G q j i S O J r 9 J 7 T d / p M 4 N g 0 y M x z S B + c v C J P V S b 2 3 S + X K p 9 R 6 P M + S m K U m g u n 8 / i 1 9 m 3 8 3 / I c r S H I I X V v 4 F g X e 8 e 5 7 n D k d F Q F L z o z Z S r S h j o P j E 9 Q Z A x s V u F P d 4 W y I M k E N V u 6 L x R U H G j 9 q M 3 f m O P g N w m b Q L O q j Q 1 J 0 9 5 Z Y g q z v D T u T 2 o Z J B T N M e Q K h + L U / s B r B R M S 2 F Q K y A J 6 L T A 2 2 u z Q m Q K h 1 / J 8 Y i K M N s z N w D h j R Q p o g 1 V S 4 c O N m V u j h + i P S c l t M 6 A + j d 6 Y j X m o B g s K 1 I m v E 6 j 8 k i 6 V / n 6 6 J 9 w b 9 L t g F P x v e K z 2 d 4 F l j m 2 o Q 9 R c f Q v k M v J w R 8 z m I 8 O 9 w T / B 7 W p L t i S Q 6 h U F N B t 9 h v v + D K W Y L U u N a j 9 9 m 7 v Y 6 a d Z 0 6 X r u C e r X d y z 6 9 t W w R u e P G y Z 9 8 e J s n i s 0 a N n I / 1 3 0 a h Q p t k A 8 t g U m I W 8 t U K u 3 E 7 0 6 i I L 5 h e h Z C B B P 0 x 1 K z o x h s Y R i l Y 8 5 f L G U o t r d n 1 N 2 7 d 9 T 9 8 k m k w W r U t l d X k F M I M r 8 x z M q Y M 8 g B x C S B r u b Y E M G F Y P t n / D S S 5 O x + E P x G j Y R 3 O 2 Q c i C A 3 s Z / o 8 q 1 H 1 O 7 m y b H 6 d N G 9 7 f i 7 2 a B S l C o u o 0 X C p a 0 n 1 F n p 0 K e l u V L C M i x V 5 h g c s I p A Y D p 4 P z B T D q R R m H T A 3 L 8 J a a s 0 c L N w y J e g x Q H d o G Z t n E F b F x o O + 0 p f w c M O u u U 1 n Y p t / x l a q 6 / S U H h 3 / E X J I e N J r I 6 9 H t u 9 W a l + N M B i A n n 8 U + f 2 f T a 2 h H d w D G E x D T + u k y W I J O I K Q m t q K 8 f Y M J t z A v K q / 1 e l L D X d 2 u s j v 3 V P u M V D w O + 9 V N v L f o G R g u Z C R O 1 T x J Q W U q f + 9 E + M Q G y T E S o k U x U 6 d X / n R p 7 e 6 w i G s w g e v T K 2 v 8 m 3 j 8 s k u y H x u B 7 l F 1 p C n U P 2 4 2 m W b 3 F 3 8 m 9 r M Q 5 C G k z v E j P 2 e P 3 j j 6 H 7 6 6 H i / i t 2 6 M q n 7 Q X J Z L O F w S k O i Y Q z H Z l N Q K f Y l K J j Y S e v U R + 5 n W R l u S n L p L F 6 i 1 C H v 7 O L / j H R h n N W I L C O V 0 q + z w R B 0 9 O h W w I e d p 4 Z d X l m x K 9 O E W k 9 Q y 5 y j 5 C c d Q 7 y a 2 n Q p W H O b d V 5 J G n b P d 9 K i 5 8 T m S F o w 0 w I O N e I g i c n u 7 6 H 7 3 z a L 4 / 9 I q V 5 o r U b I 2 / I X J R o f Q A P c s z x R J z 7 T Z d W U C p 9 n i U b N n b f P j r S Q s 0 0 F g d r b M d 4 o d q p N 6 4 h z 8 U d q H M j Y T N h 0 U s i I v h d b b I z u a F 5 A K g d U A D m R U L z B g 6 r k a 7 M a E S t 6 m c B B s b B B R v f V B v 1 6 j e r 4 p L l X 0 D k Q M 5 C W g 9 1 q M 1 M a + B U a F C b i B i i e 6 j / z 9 8 X / y f A N y D g j 2 g J 8 3 J R u R J e / i Q u 4 a L U p c K W u Q u F 0 Z v h t j g + V g I m N M M A 4 8 6 2 y / g 4 F e X v k F z 2 S v R 0 S H u b X 2 f 7 j z 5 M Z W y 9 8 Q j y w 4 e 6 D I B D h V m c y 9 m K m Q y V 0 a a U q / 5 m L r + a P o / u h F 5 V k u M J C Q t 3 C T 4 W z + l n Z v / L 0 / S 6 N y M / T i f m + d n K J v a o Z t / 3 G B u f H B O o a J B z Z u 3 r 7 O E h u 0 3 m X v B 7 m t b 3 y P z Q o p P w w y d E / x P d u C V 1 y K z D A B k V 3 R r D / a z C 3 7 B W k f P 0 4 Q G 8 v 7 D 8 S 5 p r H X 8 z Q u r G r H m K t B w w v P 7 c P v 9 A + O D 6 H G z t S H + J o 5 G r y b e v 1 3 7 E z 1 q P B T P 3 a i M q N U c t f H g R Y R q i B A C d s C H s 0 c y i F T l i 9 T s p M M q X j 9 s I n q 8 w C 7 f S O S c n R Z w 4 p g Y O b X y R B E j m N b a d 5 I N F c f V h W / Q n Z 1 R + + L K 3 B t 0 f y 9 M 6 Q E G g x T d 2 / 4 + r Z b f 5 e v u k Z n i u x i d U N F a o 4 X M d f J a n 9 H c h R e o t r 1 J u r W 0 f / 4 S a c u j Z j f c c S M J K e 8 S S / z h l j s y w A r I c E H g V q l Q y l K r a 4 l g r + + B q M N c s j R / V u 4 i g n u m T q z 8 r n z W p Z 2 9 g F 9 b v F B 9 u l c f Z o t / r v R N Z i z D x G f E r 8 D V U a k c 7 + O B 1 D N v 6 y M q F e + T 0 y i S O / d V c R w h A S O y o 2 R B H t K W s D f x Y O f n r A + v k B 5 t J w o i A e x 0 Q N 9 6 r k f v 3 D f p c / M e f f j I p O u L H m t I n t B K + r 7 G j F 2 n i 6 w x q X j U W q f d b p i K d R S 8 u v g l 8 Q i C k n h 5 4 X X + z W Q 5 g / h Z L 9 Z 6 G 3 P g d M M 5 C g a 9 o x O U z s Q 0 O E V i A s a l 8 k u d e Z z 7 d M C T 1 9 + c S y Q o i / I s s o f f a W h p 0 W g k C Z X M x X 3 P G K R S M b N O C 0 V l a 8 / o z p X t y 1 R u f 0 b 5 1 a + F O 6 J H H E x 0 R 1 I I y m Q 1 r 9 F L I C j Y U z x M 4 9 K + U R + H J C i o F 8 0 6 T 2 q C Y Y + c N Z l m g z M A N 0 X w V J R p 8 2 N Y 5 B g w J 0 1 R 3 8 u I e 9 t w H t G O 8 x m r u j Z d K o Z E g S R Q d J Z S 7 y 9 a Q W N X e 9 x b 5 C j i E g c u q 3 R 7 f 6 L 8 y i 7 t d L 9 B 6 T H 5 n f t Z C o 3 3 + N E j o / J V J t L h N j L Q Q I D P d l L M x E Y r G Z 5 f 7 L O U A N M a J J o f L b d J d + s H q w H i A H O 7 X n 6 R 7 P 1 i 1 B A 4 3 g 0 6 9 N n 2 J 9 G R E H O Z B V r L J 5 e a T M I R C S r O / 8 4 f k i S U z t Y L 8 9 v o F X P k + a / S v d 2 3 o 1 c H I T 1 9 m 7 U v U s b c Z X U v V o g p b k F A r y 6 / Q c 2 N 3 5 G + M H Q Q A P G Y S Z o J q p l E U E C g k R l c E a p U E g R B P f r v 5 L m 8 w J Z + I N Q Q E I o q A e M E F Z 8 h 2 C 5 Q t w b N P 5 E 1 9 z y f T 1 H k r N V 6 6 1 S 2 L g n i k 1 5 C A O U I y K A G h M e x 3 x f x M 2 S r S L U n 2 H y f 1 a E H 5 H Z K 5 F S + y Z q D y 5 J t e A 3 o H A V G A K m b 9 j b I q d 7 c d 6 S 0 e 5 q Q T m o E Q 0 o t C d M I 6 D v X Q s d U g Q n q x S W X S p n x a + 9 h 8 z 5 V n X D 3 f S C t m / T i / C v R q 1 G g h E b u t b v l b L I U T N 6 Q b R J S e o p e m v 8 C 2 4 Y 8 H 2 y 7 J c u 2 i T g b Y j q N l s 8 q M Q G b 9 Y + j Z 8 k A M T 2 / / D 0 2 h j + l l y 4 c L P O w 3 R q 9 f v n 7 w p M W J y Y g X H J D T E r G x Q I d R 0 x A r 7 1 J h Y v f F s Q E x I P b 8 F K B g O E y R r q Q V B t V i P 1 / Q Q j Z 6 9 T f / g 3 d u X u f p Z g u i A n Z 1 X J 3 E I l u u 7 m / o Z w g x C i I D T c 5 7 J q B 0 + J n G t U 7 N 8 h a Z o m G 3 D 9 8 f / Q d U D N R 5 A h 1 E e q j b p b 5 9 4 b z m m M C m R Q O v D r f F 8 Q E Q I p 9 9 U p v I j E B F w t X 6 I W 5 I Q H 1 J 3 g V Q U x Q G a H y g Z j s h N j Z N H h R Y x / 0 a w S O Q F C n T 0 x Y X G Y a i 0 I b G S q m e W O A w J l 8 e c g z S w L C q i n i 3 + f b g 8 T O l N E m 1 2 O 1 S V G z L j l V u n H l x 8 L b Y + Q O O j E S M Y G g g t 4 o M a H q d z h u U a 4 E r 1 7 0 Z g L g p Q L B I v 6 C h F q 0 j Z b I F 4 Z V y 1 B B x a I u f 5 t u X J u j 6 l 6 L p V 1 W S C o V N h 8 D c a F 8 Q U I S G x 5 h Z + g o Z O T 1 k G L b g f Y a l G v / i 1 B Z Z Z 4 k a s A A T B 3 a k 2 l I V U p w i K i A i v f S s i s I 6 O r 8 K A O c F S a b I x V W 2 S T k v R D r i B 9 R h g L G A 2 S i 9 D D A Q c B Y X J H O 8 3 2 4 3 h f 9 K A 3 t C A R 1 + s C E G X z R e F S H C n h j 4 s d U N L Y 3 S b N 4 Q v A 3 C e O 5 8 p c T j 2 N g Y X p B l x + H n 9 9 p 3 m K 7 o 0 s L 5 i V 6 e e 4 G G e V v i P S f S f B 4 g l Q k R v c l r I P e U v w 0 k G o 8 E P V Y 8 r V E 3 I a N x 2 M k W s 1 Q b S u W h 5 F + Z A j A 7 X 7 5 C t S e 0 Q u B E 8 G J + l f E I V R Y P h F 0 q Q 2 2 P m R i Z + L U D L Z l r p P J x O B 0 G v u h F H m 6 8 M g W S h X R r V V L T 8 4 2 u F z x a a 0 0 n v H M i o u K / f P x z h + o y w x R r C N + 7 f U 9 c Y 1 A N j X a 6 7 3 E T B N B e s / L 0 7 X y C 3 S j 8 h L b b / A 6 j z L 0 O N q 1 s P r 3 3 G Z K 6 E G P B u h r c E R s 3 d y h 1 g V 1 Z 8 C j I 5 N C d a c l D P f P r V y n e t U T C 6 T Z G L 9 V j q E N x M Y K Y e w D R M q E Y a Z Z r Q o X N 7 i l 8 J o x 0 Y Y c l I 3 9 I O S a U J E C z e E p Z G 6 u B e T v v U 9 B I X Q Y i K B p R D j x 5 j G 5 H C L / B 2 M w K t C A B T 3 + N L 4 W i V L Z Y E I w q B d 1 b / L c D s 0 t X q R 2 c 4 d 8 O E z G w N h D X m B A r c x l 0 l o P K W 8 w E b I t 2 M 3 f E C o h d p m H Q y F X X B L 3 q l i a o 9 a j f 6 R B 7 o 3 w C 0 4 B 0 F x U 1 / f 9 x h 3 h J g e k V w / Q i V V U 1 k M A 1 c s H f L 7 8 E j O F w 6 l / k M p G y g o J 6 u M n a X p c N / a 9 L S p A 0 9 O o 8 z T g 9 V q U s o Z x o l k h k z m B 3 d s 1 m r 8 2 X T W U A A d 3 O l V e 9 A c 5 p M + G v M 0 S r 2 + G L t + Z 4 I 9 6 4 7 S A p Y w W q n b I d N C i A j y Z V Z 4 E L P Z 6 L V n 1 i R M U F m y j P s z y N j S P / G D 4 v g p c a 6 M 2 N N 7 x O 8 0 m v H i h 6 m K m W e 3 p T 5 c U x t 7 Q O w Z 1 s n h h m x 5 u X C E r v 0 i m H X J / 2 z Y F I d t 8 z N l 7 l 1 z 9 5 P d l k l D n X 0 I S j E p Q x H N B 0 V z E C e q N C 1 / h a 0 + + 5 4 n g 6 / a Z U R p W K V T 5 t q P g b b V z k B u d F T G p 6 o v P q t I o M R 0 U o k h a t C 1 T c E B 8 F i k t m Y z N x 4 Z S z f B m J 6 Z B v y 0 W G I g p i C V M 5 u 0 G 6 d n L g p g K x d m / U 4 / V z 6 g V t O q k q 6 q r G i g 3 u h 8 I Y k K H 2 E Q o U 4 O F p M a J Q K Q g p n F 9 D 3 G t n t v m z 4 R G d R C U q F D w q N 0 J z x E 9 K W Z B E K m x L j M O O C Q 6 j / J U 1 t k W i a Q o 5 s R x X L Z J N P 7 N H Z b S o y r W S Q P 3 t c B S C s w G W o I E i A m 7 O E p M K p u J t 3 f I 5 Q v i M f D H x D 7 5 u k F M g P j W 7 1 0 P J 9 H 1 R 4 m n G e n e Z 4 G R + E s w m p Y D A l N h a D 6 r 7 e g 1 7 R J y N h E T Q 7 + 9 b t d h o 3 w o 7 j M T G r D E o a d z P A n h D c M + t x K l k k 4 t p 8 i / F x q v 8 f S V S Y h v 4 I y m K x K j X H R I U F j k o v g N P k k / P I 4 E T n Q 8 O o j h f M W 5 s t w l B f d J Q n B v c O Y I W N w 6 S 7 h i e U F I N h D v 6 g p 2 P h y Q Z f F 7 f J / x m U k Y l K 6 T P 8 c q U u k 5 8 g q X q a e X K D / 3 g O 2 U 8 H c w J 4 J w m U l B S u k R Q c n N w U 8 D T a h 8 v M j 9 Y P S e s G U u H i H J M 7 k J m T b 8 W R X t V m h j 5 g r T 1 9 P + L 4 b p P a N c q a B 4 h 0 4 T o X Q a X k R 5 4 T K V K o v 7 0 s B Q P D G A b H 3 L 8 3 4 g b m E w Y U j U d 9 e j Z 7 N B E R T k 1 z + g o P o L q t d H F 9 S x M k O U V C F V K o W m c g h 4 4 A w z y y o Y E 1 D + N X E M 5 Q o 9 d 5 T J A K P T j n U w X E B e b 9 S p s N 5 4 m + 7 W f y V U T k g v A I F Z / P o f 7 v 1 n y u b D + 9 Z o 6 G S 0 3 6 b W 4 9 / x 6 S a 7 3 8 d B 4 3 u v V 6 4 j p Y A X b E l I x z R f h p R K K M / A / O D 3 V Q a K B Q 4 n A e x S 2 5 r g u D k E j F i I B I 4 J C T C P Z j U 5 L Q k Y t 9 u i 0 5 3 g Z o 0 w 9 m 4 1 z l A 6 F Y q j n p 9 m o 8 q G / 3 a y 0 c 8 L U e 0 O B M S J S r p t 5 1 / I U X 1 9 e n W v B C Y Z m 1 U X W f U h + w p p l b + O 3 m H w 7 0 7 y K i Y h v h j V V t a q x w / u + X 0 w d 8 w Y m y w t h o S c 3 A I 7 A Q q F 9 d g W l J A q C 3 C n 9 i Y 9 3 P t Q P E f H X N n 5 9 a O H / 4 M 2 6 9 j M m e 2 B L N s a 1 j I z l F 9 R v T H Z y Z G I d k N U + k I 6 9 r 3 w n u V k 7 i X f k 3 Z 9 U 9 z n Q b 9 F b m e b 5 3 q L f 9 a j Z r 3 K W s f J S K 4 B M w 6 Y B B J q G A H Q z f H C 4 q 0 7 b / J c H 5 T M q o a R B K i Z Y w m q e E b S C d A M t H c O O X B q C k P M 8 u I Q L k 9 e 3 O P + V h a N G Z Z B Z r A q n s + K t O k w M 2 E p w T p x o a i o B b z Q w 3 j Y l B O M I J I p M 0 j 0 L U a j T O X K 0 v B 1 a W H / O Y x 3 c O c C c 2 q 0 l W 7 X h 8 w s z 9 8 z P n Y T U t C + + q R K 2 C h 7 G k i l b e o P h m p z v f d Q E B a G i o U 8 9 p 7 C p g l M 4 v Y y 9 c w v 0 F z 6 j r j u c S 7 5 J A x q T V H O k S 9 C R Q r P U b V L d L N E q J H S 0 3 k y s 4 v C s a K q p s f B Q O m d 2 G m F D H k t d 0 k 8 9 u A k Y h i o Q 5 u A o m f T R y z R t A F 2 6 x 9 q R 2 q T l y R A d U 6 8 S / V 6 g m Q 4 R b j d p r i p W B E / / Z M t J M 7 P Y 1 J H w m E b S S y w S M + F q q p 6 J + F t s b J D X b d d m + 1 a / L 1 f U 1 D / 3 Y h H b f e R k r c X I d 7 s c R y Q Z Y 0 e 5 Y g B h a P G 9 3 V n + L q 2 v f 8 c s R t w 5 y a r I g t r F 0 n P h 4 W G a P 7 f U r K 1 V f i s r k l V U a p P K l d F R 6 o h k i X r g 9 3 v U K 8 f 3 q t M q k K p y C M p + 7 + n 2 Y 7 y j D U m k P d E / G l 3 d z a t J b D D R S g d W r C B W 8 0 6 9 Z 3 Z t Y W j I p c f Z v g X K u G u G X N M t M C n e + F 8 q k z x z 3 s H s 2 U a K Y e y A 5 M + 2 L 1 J 7 9 z / Z 3 F f + 9 0 d K s 8 n M 2 f P q f N 8 t I U q m U h Q h + F G J 4 E k F + X 3 E 1 z 4 g I w d j I N p o y d 4 9 I K x 8 I U U b b 4 3 m a i K h Q E Z l W + Q V v p a d C R E y j x I 1 K 4 z X Y + W O H A f l W K 0 E R t K I Y T W 1 i 1 e h p 6 Q v u g j A S m Z Z Z v D N F N 8 j D 8 T 9 E V I o V D G H r G K j s f A d / r 9 j v h 8 r j g n v I O w R e N / B 9 z Z + j F z 3 A x Z 6 b D v h j t I D u R i B 4 o g V W C b 8 i O a n y 8 K J 8 Y 0 K W 3 M h U Q q v Z p w G g H Y G G L y b i v H R 5 u l U j a b I Y 1 V S O l M i A P 5 i s C d 2 q f 7 Z R u N T t j i W q K j D 2 3 l F q u m 6 c y C M E W S g F 3 7 U a 0 M N T b x z p y V M + I g h l L n q E g K R F Z W x q U G B W z 8 6 6 z i 8 W c U h 4 G Z D p + b f K P i c H k x H x m q o F B K q P s K Q x F b 0 j D T g M M F c S B M Y q f b J d f 1 + B j f H y 0 t Q g o d k c k w S i i Q n n D g 4 P O w X e A d h C 3 K l B b 9 R Y g 7 W 3 9 D V 5 f + g Z 5 b + v v o C O 5 b T 6 i A O 9 1 P q d P f 2 b d D A T 1 3 g w J 3 U x A D 3 O x g A K 3 W h D m K C A 6 t o y 3 T E K E M 3 N P i / E X q s 8 1 0 m k B Q v N P p k i i A T A B i T p D A u 9 0 t a q M j b 4 T B w K a t 6 t d o q x Y G 0 F X c q 9 + K n k 1 G s 7 5 N e t y g f 5 o I v I 4 g J r e z R 7 3 2 F o v Z P Z 7 p L v m 9 u n j t 9 d r M e Y Y T L V K D Z k B 6 e Y + e f D h a 0 u 7 v s o p X e 2 v E + J e A x B Q 9 6 V h 9 g B 0 Q j r C R v 7 o x 9 D T I 9 J Z 9 z G B / a U r s Z B o O y p 1 k 1 S 5 + 9 O r S T / n / 5 L 9 t 9 B 7 R Z v s j u t 9 6 a 8 T G S i 3 + g O z U N h N t K M n y e V v U p U 0 C 1 M 6 e 6 7 N a 6 Y l 7 2 u k 4 Y i 6 z i l 2 C 4 H e + U C J 0 p j 0 R M L H A H h c 2 + Z h Y G o j q U W u 0 Y U 0 5 / w n f E T T s H G e v h p C B 7 y S k z D x p D x 7 t B E V 7 9 k k 8 L c y S N i O B t K R s c V G o O E n L q s 3 6 O q / M 6 F W I 3 k a J r L V Q v S n k X W q w O a D u F T U r B q x S 6 T E 3 / j h k + Z p Q d i 4 B z p 6 k L i F O U y g t i H P 2 W x + Q 0 9 j e d 9 K g E 5 L a C w H n D K + f a H D J k D 0 a 4 J j I r 3 6 d 2 k / e E b 8 h r w 3 v l 6 / 8 m N b / / B / E 6 / F A L w i f J V W 0 F s R 5 a l S w Q u k u Y 3 P l C 8 9 T q 6 0 y Y Z T m o 4 l L e L 6 G + 5 j M 6 s + o l f 2 y + O 3 A G 4 0 h Z v J 5 6 r Z G p b x u z Z O R D z c X w D l k + W 8 8 t j + l h / A w k N 1 u V e C + w 8 l w H J i G R S / M v c x X y 8 Q 6 w e w 4 t 7 l 8 x 0 F S y o 3 X 8 2 n z / W 1 6 + W / X R h w P h w U W 8 q x u 7 B w v j H Z s 8 S Q B H D t U 4 f j 7 P W c k s H w Y w E 2 M Y L f E O A I + D N x u n S V N m g l N 4 0 d s i Z M W M b L 4 P d z a r t H S Y p m s + n + l X u n / i I 4 e h N o T E f t g p a N E 2 l y G r W M r v f + 9 8 T S q W a C x 2 h r o B 7 2 F 9 + q 3 q e k m 9 2 g c S U d S E E 9 H A v C 3 f a d G a X t 8 t o y 4 2 1 D 7 f n v 3 Z N y W 5 w E g J o O G 8 Q y o i U b v D 6 z D X x p L T D B i 5 R C Z G s i a 4 I H s C a i W U o 1 Q c + e m Q f T Z m w G q W / y w s S 4 V 8 U 8 e U D l n g H T B t 1 2 W l i y s z A w b 3 C y R U y n s K 5 U S z S 5 r e 3 1 h e w K w 2 + D N B D G B e O 2 l y d t o h l s h h Z D E 1 G n t U b u r h 3 P D K i C 8 7 d 1 q c m I z c i A l o C q 6 3 a p w g 2 u Q h g n E B L S i h O R Z I N O 8 F j K h h 1 D F z Z 0 / C m L K 5 Q r i N W z K V M w F v 2 9 D K W G L Y 2 G 7 d T y O e F L w K R T 7 4 P 6 F s k V a 4 X U q P t + n z v 3 k X D I Y s e D E w p j F 0 P n z o n 4 n z Y Y 1 H l N i H O c 2 Q Q V E l g D i G 2 7 7 C Y 9 t M V S g z 4 M E 9 i d S P Y D T I H s 5 S M R 3 t Z 8 G E L M k 7 r f u W f s l 6 o D O K g 9 q i N K m z X + D x Y 9 u P y 4 f x 4 Y E 4 d / J c 9 1 4 P L 4 F W 5 L n N K u 4 u p F M 3 G B h 0 n W z l H Y / o m x 6 m M C L J i 8 y o R i A w + a 9 J y v 0 y 1 s Z t v s y Y V W v G j u M o G a i q D A S G J 5 I 8 0 o b t J q X 3 Z + G 8 K O 5 a b e b I o s H s T M v 5 g T T Z R z n W 1 d D Y 2 u v O r y A w + K 9 h y Y t 5 m d f A E e F G 2 y I w r t B M N l B 4 D u 7 b G 9 t i Q m S X r x W + z 7 t 3 k p 2 f 4 5 b g L K T D y B j K 7 + 8 H X L D B 9 U J + n R M 3 Y I 9 h a z y Q G e D 3 s q T m V s U g 1 d i 9 B e M y I Z B z m D Y W 3 v 4 H X C X 9 5 2 6 I E o E g q E W q U N s Q K 2 8 n l t Y C 5 + X 5 8 X j N I R F n O H 1 f f 1 z B 4 1 v u c c v A B d x s 2 W S 6 Q 3 7 O W h + k / y d B q 2 t L g h p N g k y 1 1 B K Z D x C o r b q I Y P B X s d 9 8 x X q 9 O f J r 7 4 t s u H j U Y h 8 v i A k q e N p I m 0 O Y Y X a T n y / 6 P F Y z V + M n o 2 i 1 / d F 3 m F c H X x S / c a + K j i u d O e A D T V r q 2 M V H z 1 O 0 y u r Q 1 F + 2 o j v Y S u h d l 6 1 t Y f U q l U p V U L 0 f x T N W y Y V r g 9 t D Q k E 5 x B P A E b s D 5 / V D C P k j P I 4 u O G X L r o 0 l x 3 P Q E T S a S 2 Z W 8 N Y D 3 e h H 7 W h p u n o p w m o b 2 q J e h K w 6 x 8 K J 2 W y c L u 2 Q T l j k 6 j w B h X d / 0 Y 1 7 Q c j T h v P Z x P e O O g 4 c r o N s j O H D M + w h C i W d G o 8 / p h 1 s 6 j M n V W 9 L S b s p Q l f B Y d E k q Q f Z z / B F u 2 K Z A N r x J Y C Q e U z D + j V 5 Q z l T G T B l E T A W k W M 5 o l 2 d 7 C h 1 2 w A d w D O k p i S s F g J Y w f 9 4 I l 4 F A V z w c V E Y g J A T P D 6 x S G J C Z D E J A g I 6 l + E k I u H s b J J x A R M 6 l m I j q s S a i O X p I k / T a i h h 2 n E B M A 5 o e 6 c b m Y R + F 1 g n n O b 1 e q S I C Z c g 0 z v A T E l 2 Z K H J i a A v + f x Q 9 a g m J i s w W 0 q 5 F i K 6 i Z d u z j Z 5 X 6 x c L j u R X D s g J g 8 t s 9 U o o N r v d W 9 T H e i L k t x Y g I O E B T E 6 C x Y r x l M p c e x K I 4 P r L 2 C d Q O r Q r z 2 u / d Z S m 2 M d T y o g A u 9 u 3 7 w W i G l V I C w t J E g 4 U F u q x O c F w f V x X j T R B X q t 4 w Q k b y l f G z U q R C q R J M I D u e A O E l Y K u G I r A l 1 y O P q e w g k q 3 8 T x 9 g a o A j I 2 d M y V y h X U A L V v a 7 o b Z E y p D o X X o f 0 7 o 0 D 1 D 6 H J c M k x w x y A t F 5 q a d f o 2 b b I m w 8 r e s N C t z x p k r Z m q 7 u J k F m u l y I V E M r X a X l y m 9 F 8 F f N X l d x r t 3 m U C / A E e O A y p c a l M j T Q w 5 h 6 0 u U 0 V v U 7 r C e b c + e D O t 1 P a r d G t D C q 6 N u c N Q M D Q L s N g H 1 j n 9 f 9 O 1 D 0 u j o 9 j O Y e G R m D E v S m W P C u Y F N k 5 g A B p F j J A l Y + D D 0 A a Q V I R M C g N f K z B z k u P A + T W p s D y N 5 n F 4 P Q p T O B t i J k + w b l L 9 j O 1 A J j a 8 9 0 M Z f B + 5 R p 8 k 2 a X + P V i + n a X d v g a 9 c J 2 x c I H c T G b B 6 i 8 3 i g G 6 3 z z b g h P v C 5 + p h s + g o H 1 A C 9 x p 3 X j T S l I m 2 z A y G F d H o N 6 h R 4 x E v 9 P z r 4 o j X a 7 K t O m S a c V c 4 7 O F X F r 8 Y v T o I M A T P 1 6 j H c / V p Q s 5 f E k Y k l O w p M A 2 P 6 p M 5 z U m h 1 z k o U i U k M f G q Z R V v n r q D i 4 c i J i C V S Z E 5 5 9 L G W 6 O / g 5 o h L E A E C E M 3 O Z o 8 2 i K P 0 G d C k w O v 1 a C r h S 5 A v I h w H E V 6 E 4 G t V y K o H F k 6 P e L A Q o o D 0 k V i k u Q a c c u P S e 6 V n 1 e J C e h N y V 2 E B M 8 V 5 2 n 5 4 m V q t K 9 Q p c L n L 8 6 V H y P m I 4 k J k M S E p p h q s W a n G c a c I M X i x A Q I R s Y D n s 9 2 Y 5 c 6 r S p l C 2 r Z D x M T v O N M T M H e z 5 m 4 0 O 1 2 S L g G e U J 9 U 1 U 4 6 f 3 r t b Z E i Q s G n C 3 Y 1 A C Q B a K z E h M w I q G w 0 x 0 2 D n 6 a Q A k D s q 4 B l L f H d l E R g I Q y v D z 5 t E N z u Q v U 6 Y / f D H k W 7 N 7 a o 0 E r S 4 u v H 3 T p A p P i T 2 h p 7 D i h R 8 x 3 m 2 y H D T m i 6 u S I A 9 k R s v A u l d K Y A M N p g B c v r e Q Q Q v K g t k j M P d Z n N F u e j 5 3 Y + 4 J 4 A V V C w V g G g X S j 8 g W A r R r x 2 O + 1 K B 3 v 1 Q G C V i S v C q R 7 p a z k a 1 B R s n 5 F 9 d 5 3 w u d s w z 5 e 3 + Y F P 0 f Y K R 4 S x e R r j O d A 7 + w 2 a G H + 6 H m j q C i G J g F 0 m r t 8 X V m h g g 7 B U i v v U 2 P j H c p d + O G B T B y p Q s c z K 4 a Q N z 0 5 0 J u E E Q n 1 t I k J q O 8 N K y n V D q R x + H q N M j 3 v 2 M Q E z F + f o / L z B r X v q p M R A l x r U j A X x A Q X K 6 A S E 4 D P y f f A j d 1 O N V G S j J b V h x M Y p u w E g k j w G 0 6 P h 3 z k A Q I E M a G p J c o i 9 j 2 S D B j L y L Q G E c k h k W T r q c T U 6 4 x m J 8 T 7 Y o w H v H / h t d a q f V q 9 F J Z M w N E h m E I C Y w Q x 4 b z H V c h O Q 1 / R q E A U B 3 M L W W q 1 + L t L 3 6 D u 9 q 9 D J 4 Z y / 2 H b j S M m S x Q n D u / L O I 9 g H P s S q s n y s l A 8 y C 1 E h 1 B l v n u s U 5 6 G M w I T H S a e B s x p w o W p s w x S F 4 O K Q r 5 P z d a s k z 0 7 1 J y / W Y G c t a P k B R 7 E I J I I o 4 Q 5 C x D Q H F d e o M J p 7 Z C d H 8 + E A h 8 u 8 S F j U W 2 9 J E h 1 t W x D Q g 0 3 a Q P j K F c Q C K + M d F c a h + 2 d O i 0 u H P S 8 T g L W D A g C 5 + C 0 6 y K J u V F n V T A / w e v H a n J p P i f K Z H x z t G R D A j G 7 W d K e k g L G + 2 w N L X n j 8 F n P x + 4 H U L 3 k O C 3 P H r g 5 V B F V H R l L T L n u Z G J S b I v D A s T U v G X R 3 u 1 R o k J 2 A z o j F U v z w m k B D N B N l l W Z Y m V l P 2 X l q H B F D w i k 9 4 z O A 3 4 D U z e C 6 P o 6 / X A r m B D K 3 y R I w X 0 g l Q q e w H 5 H S I 4 4 + k 5 D O E m k f S a I a U I f D d g 2 w r 5 h u 0 Y F J I / I 5 P f C B p D T A G I K n T 4 H 1 + E 4 h J p D K E U M 0 6 J M f m 4 i M Q n p z L Y w v M A g p n z O I b 8 5 W k S K w s 1 Z c w h h 7 8 b / 7 Z 9 9 f E H c 2 p H e q r O F 6 N / G 4 t a y 0 m z b J h F G Q J 0 a X z D K O D D g W e M F g g E v m x h 8 Y c d B 4 T r r / a Y u N h y Q Q H Y D O i M 1 6 r v C a Q H o q a z I i I b N N 8 v W k p N g s v 4 P o L 8 5 t u o B h 8 e i x m / I R S M x i N z 4 2 f R w f r p t R T p N W J S i G S M T C e J F U C f j 2 S G + 7 w m P I 5 w w + z B M k b O W 1 K k I w W C 4 u v v t U Q k t J d e T z S Y z 4 Y M S K m n n F v w 2 r r u 6 N 3 t l L 3 Y F A V J C d W N J 1 c F n k 9 c t z l U F s u a N / A u i s 5 V E 0 t 7 A 4 7 D b D g P 8 K o T K B 8 6 A i 5 F 4 + 7 5 J X 7 0 y m 8 f v L K A a / l m e n I 4 7 f f P g k 0 L 9 z w b V N z f p 8 n d D m 0 A F J n 8 a R 1 V d 1 j O B 1 U c E K 0 V n W l Z f J N z W N h / O i J o b x J H E h t c K V A M d z h F 4 3 n w 3 Z E i i b X I U j B 3 w e 7 p q 6 4 E Z K S q d 2 9 4 h M 5 e s E l p p X R Q 7 Q i V S D X x s V W o R 2 3 p + g c 9 h Q J a N E o 2 a s L + w S z 0 W u E X 3 q E e h i j X L P U k z 4 f c j + 3 M y 8 D 2 h g Q Y G N M I I Y p i k m p e K G j O q 8 s g 9 n 4 Q / b J j 0 + l r Y H l v 1 5 w i C A j e R 8 Z U d p r q F 3 A S V 4 V Q A j j J e q q A n n W y j l T G e U N c / m A l 8 2 u j e z 1 N t 9 z 6 t f u k g M W O r F y T W J k X O 4 7 G Q q Y g I S m 0 p r H Z 5 h b G M L O 1 4 r 4 l p 8 S I J j R d d E F t 0 K m O Y 1 G 0 2 n m q D X h E G r 2 d s i J 0 3 6 u R Z Y T M U C X V d o f x d a / 1 e O A g m z T U A r 6 b 0 1 s H 5 A i + o Q H z 1 M n o 9 V t 9 6 N c o y A 0 F v D j s 7 3 m s 4 7 R 4 N G r 9 n x s T r r D B 5 2 9 R J 0 B 6 u 3 w 7 y U T r 6 0 4 D q J p 8 G d / P v y V z 5 c f T q 7 O G 7 P v W 3 2 G D d e k x L X z o Y K x k H q D f g y L O U c 0 C 1 Q n c d 1 F 2 B w + d K y 7 T 7 5 F 5 i O X 4 c Z g q 7 R k x m h v h + m S E N Q k I p g t y l H c Q s d p J P 8 M g B S D 4 V Z f g J 0 K v / Q G 7 + u y I w K 9 X X O I L u A / K 7 j y k V 7 X Y 4 K 0 A 0 l m W I b P f 4 7 u 6 d T o 9 t P j 6 n A X Z a 9 E S W B q 6 r U D 7 I d F M G X 7 s / W a N A 6 Q 4 6 Q K A t 9 a x Q G d 5 I H G q 7 Z d B i f s z d P C X 4 P f S E n h y L Q D v f b q d L p c r B w r a n h c 1 3 2 1 R Z X a N a 9 R Y t v z K b 6 1 7 l 2 O M w T m 2 B N A g 7 5 E 4 i y k A 4 S a I + o M K R A t t P x X 4 i b g K 3 l 1 C T d V V M 8 r p m W 2 9 S J / + 9 6 N V 4 B J 1 P W Q z O k W Y d P t w B O 0 l n h q A 2 9 a l W e R 4 q 4 + N k c f U y q a I 3 C a j J a t Q n a 0 6 A m g U C j J B r J n 3 W q h 7 j g E 6 7 T 9 8 C 8 C y i n S + O 1 3 Z P v w 3 V r F j 5 c o 6 s t R o t v j h H 2 x 9 0 h A N j 9 2 O H 3 G a y 7 Y m J n E Z M A l j o C c B u E F g Y W O z o x o p m / l C F 4 U y C y x w 1 W 5 j 8 n r K f U x I Q / B T 9 / y a c C 4 g J P T X i U H u n x 5 E a s x F 3 H F r 2 e d L d e x T 0 D z + X H t / D W q O 7 7 7 h C f d n i w m R m H H d e g 5 j Q u Q p F k b J d d B J Q 8 j N o v E t a 5 4 / i 9 Q 4 L G + z 1 O w o 0 X R 0 S k 4 h Z q h L q q Q C J k z y 5 4 f Y i 2 L d 3 y E F 8 N r 5 l f z l U i C Y 1 V D l v 6 F Y d 6 j 6 y K V d m G 6 i 6 Q 6 X r v N h s q T 4 E F G B f 2 l g A W I V a 1 n E Y y A w L N a s j S U W b V F I y D a h m T u o m 1 K x v 0 V r l A 2 o M w t 0 V Z 0 H K + T 3 b X F / g L 5 2 u B s c B x o T d 2 f t R H w u 1 r P 4 A I p t U x b T Y 2 g h 4 f Y q S f 5 Z W i M l i 5 3 r Z l Q u E L b s Y S 7 V v n 3 7 f X U / 2 f p w 6 x A 1 l c o p 0 f z H 9 g 7 7 g x J K Y B q 1 P q L Y 9 m / f l J A A O g + 3 + j 4 J M x a a 5 l x H P q t H 8 K y l W 1 Q Z U + z N L D p Z g 2 3 / 0 y e 1 O 1 u E 1 B P 6 O g M p i V K K g S J 6 k 6 t h Z I T P S V a h l J i o K p S X S 0 m m R t Z G G + G T A n R x 3 K a v w 7 N c p a 8 L B E f J z e C K 7 7 V G n D v L 1 k g D V G c S 0 u x c 6 Z r D 7 / T g k N V Q 5 V G 9 A X p 8 g J r T n h g r 9 V z d C Y s L 6 l M S E 3 o f S h t q f 3 S 9 f G i / + z g T o 4 c D Q I J 3 0 9 L 4 O r 3 e Q J m + w L T D G 0 B 2 j h o B 7 e A n l C L M A X W t / f c e a u C B m h V U w q f x C E K q H r y F z I E X b H 3 Y F g e 3 8 0 a P W V i y / j B d L x r Y O L O Z p k N 4 3 p D H h 2 r G D R 7 t Z E 4 S h 3 q N e Z 3 x J i Y p c v i z O Z Q R T p A m 2 I p U b O Q D X F o b P A Q S v 0 c 0 I Q L y o 0 5 8 T T U Y B t I t G q p k k I i T l T s x 4 Y M z P o f E m z m m 8 k q U m L 0 u M l N z P C L T n J r b / 9 M Z b Y n 7 k + k S + p u h 9 G E G o f G j Q 8 o 3 n D k G 1 x 4 V S 1 B Z C I z v D h v D e L R o 4 j 8 n n M X f 1 r 0 V H z q 2 b / z X M n o C 6 o a g z A 7 / N d g V U p 4 A f 8 0 y D e X 7 M s X Q P 4 x 5 4 L c A M O 7 R d U N e E R 2 3 / t X h T S g R e i M i O E z Z M w I s S z 3 G M F y M y J J B Z g O H z 8 7 6 z y 9 I z L 9 7 r d 2 v M n f F b 0 f c w g q i B Y h o t o a O 5 D v u 3 w 0 B O i / L u d H Z O n O P e 3 X t U X b 9 O c 5 c u 8 X c j n e o 2 L b + y I j 6 D v 4 e K t v X w J p n Z e b 5 t Y H p 8 l l H 5 O H Y C Q Y J t 2 p 5 s R 5 w c c D H D 6 1 R R s n 4 5 k n q U h F 6 3 K f q 9 A y B W S C W 4 x 0 9 C n d / Z r d P C / G y p S 7 B 1 k K K E r J R Z M z P 6 K K v B j p R a m n L Z L r W 7 m P O D 9 + P U b a i g t 0 3 5 o k G G V a b G w / d Y P / g S V l f 0 7 v n E L A H b k 0 a p p F F t 8 x 5 z z w z d e 9 + i Y u W i 4 K 7 1 v T u 0 9 M r c R F V w 1 t y z 0 8 Q s B D U J g q i q z K B Y g o m t V J n g Z n L i K I A X s N 3 u k r V v s 4 a Q o R l p a 6 E n B 3 r K I 3 Y 4 D s i C 2 O v o d G N x V M p K Y L 7 2 d j v 8 H a P 2 r u b s v h 1 Y l e v M f V v U 7 + y J f t S 4 E K T A I C q P b T + m R b U h O f B 5 0 c C e F 2 O K j W 7 D r l D z 0 e 9 p k A 1 3 d H j W M K n 0 4 t T A i 8 j W H 5 M T X O B 5 6 L K e X m C b q 0 e P P 2 o w g V 0 S 8 1 L f v k / L X 6 w c W G x I 1 e q d 0 F Y w s 6 K + u 0 G l + b A 7 0 H E J C g h d 1 V A M w o U / r R h y H D Y 2 d m h t L X T L S + Y 4 Q D h C t 8 R 9 g w Y R a h X j I d V 9 6 Y B I Q t J 2 r U / f y / d v G I F F D 6 l H y d 1 4 D K 3 P z C p L D z 9 4 R P n s V S H B 9 t b X a f U r B R b 6 Z 8 + 0 2 o 0 d y h X D h V u y 3 m S C G h + H g n f s r y O D f h L y 2 R Z t b / U p w / Z T z 2 l H q U u H B 0 o 5 b n 5 y i 5 6 / M d r X v l R h F X r j D l k T M i o + e Z K m j a i I d h J B A X G i O l u 9 5 q i I G 8 d / o c h l Y S t G d l w C / C C U Q o s v L F L m U o N y l 6 p 0 4 w c X a f f 2 N j U + S 5 O z U a K d D / v k t s 9 G U q G y t i u 3 Y I 1 O u R / b O V F i 1 r 6 P r U 6 O i u l 1 U Y 6 x / 6 U J U D 2 O 8 L j F g Q R j E N P e X p N t 0 6 F / o F 7 F P r + T w x K S m G Y B i C m f g c 0 c n s 8 z I a F m j W 4 / 6 / A 6 2 5 S 1 O 9 T x F o S z 4 d D w u 7 x w A 8 I e C 8 6 m T b n 5 i s j M t 1 d c y s 4 f P r Z 1 G J R M l l B u K K F g N s Q 3 f s a m 1 b + 9 Z + 3 v 5 z w J g V u l o P 0 x N Y O r T L Q 5 N h h Q 0 e w S y v c R m I Z 9 B Q m E 5 / A G 6 k G f 0 g l 9 O C R c 1 6 d 2 p 0 u V c q j m 1 X Y f U X n + g n i e B N W 7 O 0 1 C S a T 7 n 5 D j s k r 5 L B B U 6 B 0 7 3 4 6 M k 0 K p Z F G g 5 f f j G k d B f J O C v t O n 3 Y / 6 V F 5 d J a f R J L 3 I N t n a Z B t i F k i 3 O u y S / s P / S P O v / N / R e e P 4 8 V R Q v / n n 0 N 6 x n x P Z 7 C i 9 M K 2 c c C S A Y F E y k l N 6 S i C w i p A A d v t I h k b N V o f y O e w b P P n c o J 5 C o r 6 6 6 t J y Y T b v Y z 7 P c 7 b 5 3 j N C U E g u n b F B / 7 M O 0 7 9 D r n E 1 e n V 0 T P L 8 9 T t M Y D e 7 T G C X q M e E N 0 j t U u X q b C 5 n G P m u w 2 o d r 0 m U a a A v O X Z U l x W 7 i J / F N x k H k C b l d N s 8 j 9 M z F G R x o 9 a 9 S Y F 1 l b r O Q M S p Z P M W S C W o f J n I D s K G B u j B P g s a d W S y w 9 N 3 c u t J 5 J q K 9 L h n x I b S j t h z 4 J k E b C j G 7 Z 3 j S W Q Q E z x / K p C L 1 n F 1 S m f T t P L l I t l r d S o 9 7 1 H x U o E 2 / 8 D c f a N M r T s Z 2 v 1 s b z + X D 3 3 5 4 H Z 2 W m E D V H j M I C V A T A C C p G H h H v o G D k T O Y S u q 3 k X / P A m U 3 4 C Y 0 l G v v k l A c r B I E M 5 / i b J W V z R 7 c Z V 2 2 P g d 6 a z A n m L p 6 F w a 1 e n V w c V S h m 0 u m z a f H C / M g L 2 P A Z y L m k j 8 j E i o 0 T 4 H J 4 v j q y c n i X T / U + q n h y 2 l V W z U D N r r G v Q y 2 0 S z Z i i p 2 e u w D f C 5 q d 4 2 v i W P 3 6 3 S 3 I W o I J B V u + r G Q 5 p 7 2 S I z l 9 5 X m X C 8 t r 3 O 9 p 5 N F 5 c + p p r z L S Y i X 7 x O A o L g 6 U x Z N I K x s t O z F W S P Q m x K g D 7 q I F z k D Z b m L l B K 9 0 V W P U w B O E Y Q M I a r v d 3 c Y V V w t k z 2 2 3 c 2 6 N r V g 5 s C z A L V D F F j Z s 8 E Q W n Y m 1 V p / 3 u S A A c W 6 U 7 n B C n 3 T + S Z L 0 a v p g P G v p m a P I U y F g O C m s X I x n a g K J U X O W / 8 u Y C J 5 M m H b a o s M Y F h 4 W A B I e i 8 t U G l 6 y y t C i a V 0 r + g e u d L z B H K 1 I U a m J D e o x Y v T r O L 0 y j T Y I k q F 2 q x G F C j o Y l 4 E j 6 L r B g V K E o c + D 4 T 1 u F s Q z g L s e u 9 t A e P A t V p 9 k y o f N k S N m g + H R x 2 y 5 d T R 6 T y z Y p p x A T M v F j 4 7 / K F I m 2 1 P 6 K H O + 9 S Z 1 D n R Z 8 m n S X O 6 h v z Z F 7 Y p d K 1 D u U u 7 d H W g 0 + o t H i B B r U F q n 2 i 0 9 a 9 / 5 P 2 / p y j 1 p M d W l x 9 j g b 9 0 Z 0 L A S s 7 7 N F h 2 Z N t q U x x a Z + Y A B A T s i l 0 l r Z x Y g L 8 v n t o Y g K Q 6 o f 7 0 6 g n u / v H Q Y v S 5 3 r t b V E i k t L D d f R M E N R R o u W z 4 q x T j K Y B 0 u S k A V U I 9 V N 2 E v H x Y k J N 1 f r u b + h O 4 5 d 0 8 9 7 f U 5 e a 5 K b D r J c R M H E h D s Z K H V 3 6 + i p Z F + t U u F K n u R d 7 V H 3 w G 7 I L F U p 7 1 2 n j v Q 7 1 t 1 Z p + / c u E 1 i b J R N y E u e Z G A z B z Z E A K z d b G 4 / w X C U z Q P 4 d 8 v 0 g q Z J g 5 2 Z z S o x D s Z Q V q U u z Q t a G V Z a u C n s u W w i Z / j O h 8 q F M G 5 t c n Q a w Q 6 G 6 u 8 b T h t 7 9 g A a Z L 0 S v Z k f T 0 a h g T 5 5 K 5 L B h f y o A u 7 J v 1 m 9 S z X 0 s X h s D k 3 R W x z y j R w E T A F C 0 1 m j B D v e + B S a p j P n m 3 5 G f W i V 9 8 f v C r X 3 3 n V u U t Z 4 j O 5 9 n W 6 j L t l C G O v U 6 6 Y U 6 l S 4 V h V o J Y k a C K h o E G S k w z V A i Y b E i S w I 7 d M T j j 6 b / G X n 8 3 i A X 9 i 8 / D f j e g M 9 n d k a r 9 t p 4 J i S U I 6 P x p w D W n q N n 5 w R H 3 E o S x H R z c z J j A D H d r f 1 S 7 O 7 + p + 2 f s z E f q j m G b 7 I K Y 1 D f c A R h y Y X t o z g v g h r s T E T P 4 e / o i o 6 1 6 F B V u V Y i f e k h m S t P a O 3 L e W q 5 N 4 U K Z + u X q X n b J u / J M n X X K 2 y b 1 U Q 6 l d i M m x k b B u r g d H 4 t i a l V C z 2 M y F Z 3 j R t U W J u t i + s + I i k 3 K 0 B M S o e 9 i T C Z D + C 8 P C d k + M 8 E Q b m 9 4 / W 8 m w R V T z 8 P S O p G O i s + v 8 L q 2 B S N E d + v D 9 K s m m W p l 2 a J E a T J N 1 y W T C y 5 t E H 4 G J 1 D f z C 0 g 7 4 y q V 6 O V U P X f p G / C + U t X V H z h N t a q K w Q X O U I 9 s 4 / d 4 H K L w 0 o v b x J a 2 / k q K f f Y 8 n V o c r i 8 6 K x K F z 2 7 X s 5 e v z + j v j 5 A W s O s G 8 x 8 u U l I b V k u l G v v k 7 W 4 J Z 4 P g v 6 v d n 3 2 J U Q p T y M S W 2 i o R I j k A y C M k x k y P v P i A 0 V V U a e B m b Z Z O x M c U h u G g c M 5 G l C b q D 3 q Z 8 K p d N A G 5 / 3 5 w 2 G 6 l 0 p M 6 D 5 M e 3 l s K m a m 3 + N + t o a Z b J 5 s b v 7 u O R T 9 B M E g R W W 8 z T 3 s i Y K L 9 F Y N M g / o d b u L s 0 t X 2 c J Z p F R v 0 r 1 T 1 I k S s D w O b Y D M 5 G d 1 P U W y J 5 L D i 0 k I a E p 8 s x A O Y n T T b 5 H s L / h q U Q D V N T p o a v V M 0 F Q s g n 9 a e B g g / m n j e M R F D A x R o X 3 x o 0 Y B t g N X 8 E X 1 5 K l l O x b Y f j b o i N R J j d 9 S 1 M s Q N X 7 a J c s W n 7 D 3 i c w r b h F m S L b W t t z Y c A 5 2 t M Y C L M t E k 5 4 D M q L y T 3 M Z w H W n q 1 s w a O i U 7 t P 3 d p w T 9 / A Z Y k f P T / X i B d x n S T g d T p P m K V 3 3 3 l D 2 J c d 0 j 6 8 l 9 3 Y v l 5 o t Q U g U y P s 1 R 5 i k r p t F k y y L z X E C A q b L N l S Y m 9 k E N f e x / e j v 5 o N R 1 W j Q f B I z p X o e y 7 t V Y f O M T T F s U v D 5 p 6 a y X Z j 9 P x c A 8 W O p 4 X z l s V + f P k 0 x K P G 2 R C n b J K i m e g t P r o Z N d z l x U q 4 E R 5 2 z g 9 7 t R 8 O q Y x G 2 S t t s T f y 3 u Y t y p V f o y c f 5 W n z n d k S i N 3 u Q R t 8 l t h c E s H P V Q q i n z q 8 k 9 h c X P 6 N / L 5 n g q B O E 9 N q Y 8 4 a J + k k u V D 0 a b N 5 e k S F V C D s r I i l h O w F 3 U y L V s j q N c B e Q k v p T D Y z c y l E H C g F c X t h 9 v z 8 y x m h F m Z X e l R Z u 0 b O w x I 9 / v 2 w S U o S m n v r 0 b M h 4 N o / K v z B Q D h I q t U h o T r 1 h + L x X z 1 B n T c c 0 y d x A C u F c e U M x w c c O g Z L e D g M 2 C i C Q R q 9 M w T y 7 N C B K f B 9 + t M W S i + G d h m I c B q Q A Y H F j y R U 4 V V z m u Q 6 L K 0 W C 4 K w f O s x z S 3 d E K r g 7 q f J b c e S a q W Q p j Q b x k 9 I p Z K P v I A a W d G e W / 9 G U C e 9 g o 8 J 2 d X p W Q C q a t v N U O 0 S U o k H u j S F Y 5 6 w g 4 i d Y R X J z J L T c + m 5 O Y / e v J s X 2 6 E C a G Q 6 D b D P Q E D w t s F 1 n i s u j i T f 5 h a z g r B q 9 T u U y 1 y h H k u s O J J K R p L 2 8 U 1 G J G 3 H r J N w 1 x p s b o 2 N 3 w b / R l D / W g o X 6 8 7 J T z X S f d Q i P 2 D r 8 R 1 W 8 3 a E q g e 7 Q r 2 / t 3 d S 9 M I i + m K E h r 6 Q b F O A h Y 9 M c q i S S E H D Z 9 T P Q e U E 0 S 2 8 w H 9 z q U H t e p X q f 0 7 R / V + F w W A J 1 G l 5 T i j B 0 F A z 3 l R z H M Q m b c A U V d y 0 U t T v / x t B z T S p Z 4 n T k p c l e y C a j 5 w 2 V I f E 3 p O 7 4 h E S C Z n r L y 4 2 a T V b 5 9 c t 6 r W 2 W V 2 a f u 9 B k K i / E j u y j 0 i J 8 D m I D L 3 9 o H o 2 q q z + v a x T 5 m K X V q 4 9 L 9 R A 6 S x A 0 W P K r p D X 2 R L x L C u T E 0 F o 7 N j o 8 c B j O O r U 7 / L o N c P z V p K n U U g 4 C d j 5 8 V 8 9 Q a l d P / / S 8 d L y 2 Y Y I U M s E Q C J B 7 R K Z 4 m a e X + f Z 5 l h k Z W p K W g c D a p Q c 6 C s h I W k L Y Q + o m y A c W f T Y 9 x t C D W z u b F P n X k 7 Y V q h g B g o L Y U w K h I h i S D Q J T f E Q j 1 Z e u M L T G R 5 W Q Z z 3 m 3 e j m B p / v 6 z K n Y R z T 1 C 4 k a e J s 1 b 5 p v V M n / z u 8 T F n X 6 O H u 9 + O X h 0 O J x 1 g N y b 0 J O + 2 q m J g V 1 o 4 N A Y e t h 5 l a c K 2 l M h e i F p K y / W B H T X S V q h K y v 2 p F l 5 L U y 9 4 R L Z 5 k W 7 / M q z m 7 X b a I l U o C f H K A + Q v I u s E j z / 7 L E P v P B h / v h L n n 6 C U Q O B f A m T P d O x h n I T j 5 P L N g r J 1 i S 7 O / 5 r q 7 e f o z p O / E c f Y 0 h G P c W R T q n 0 U i M 3 M I B H G M j k 2 0 B G H k s D f w a E w D q Z d i J 6 N A o S L v n w Y s I 9 6 G E w w F y 4 9 T 5 X F V U o Z O t t A I V H I / D 4 4 B / Q o R U S t c Z u 7 W q a l l 1 k y L S 6 R w y o g I N t B H 0 R 4 7 7 G d K c 4 B b n 4 M J J 5 / 9 1 q P G s 5 0 d n f u C S p t T u c K z x L k B F 0 u j 3 H b n i 4 9 C W R T c 1 T K 3 a W r y z 9 l a f V N u v s k e V f I l d w r 0 T M + L W b V m X x Z B M L H 1 p A x s a m 5 k V D F x v X p A 8 b V u Q l 7 K Q I c H 7 B 5 4 N n D J t v Y A x c N e 6 C u A T L T J W y r z L + H y t 2 Y O x 7 7 A W c u P C G v 1 x N x K 8 8 Z 5 z K H 6 s h M g M 8 Z 3 y M Z x z e f c 0 R Q e h a c e 4 K y l S r P v x S g N 9 2 4 S t t Z I v j H x U r u C 3 S 5 8 D V + p t F K + b 3 w Y C K G H F n 2 V h + 3 x U w I T a h b 7 f q O G N h h w 4 o S W r F A I e F U S E k C 6 T M O W N S 4 J 7 m E Z p Y A 3 v P 4 u + F c E l K K C d 6 M b C k V g W b R 0 i s 6 b d 6 6 S d 2 N H F X v J W e g g 1 m A i B F M R p M Z / H 4 6 s g q m y y f + m / N e Y H g e G u G f N s T m z 3 I 7 / / a H R D n 0 g z 8 7 w E 6 Y l F A r i R x / 0 m n X x m 4 z U / T + J z V S f 7 t v a 0 F a Y a F j F 0 p s P s 2 r V X B / E B 3 6 S 2 D h w 9 B H L C v u f o 9 j X C s 5 n N t h s k u w n p 7 c e 0 R B Y 4 F 2 1 m / T 5 W 8 l b 4 A O t Q 9 E l b b Q x 2 9 2 u X P u J R Q m 4 S 8 d + 8 Q E R G r G W W I c M c l M B q h t W L Q o o w c x O e 1 k 7 h 5 E e 9 9 C 8 g j u H t k 3 H h 9 W b U N s D Y O O R b 0 o x 2 5 S z Z E E N v 5 O x u H k A Z h z Z a V I m c t N W n r u B X r 0 T j K z h n q L G B i I 6 T D O m H N P U G 7 3 8 M V h z y o Q 8 5 i k 8 m F B Z + x p v R i O h q Q Y l f S A S m L o O j 2 R O b 6 4 e p l V V k 3 0 o k C X 2 h w P P G q V b 4 U 2 D H a x Z 8 a A o K s E v H C A 6 H b E x A n p N b R / p t s n R j p B O v H 9 k v v k I t c P v 4 G O s n C M q M 6 R O J C 1 g a 1 C 7 Q s 1 0 S p t Y 0 K S L d R W 1 a a b h n 2 C Q r + B 8 w j V Y / O X D p F 2 N E F C w Z 7 s O k d L M J 0 G x K j U L s Z 9 5 T R k f A d E A I 4 N 5 4 D L K l y 7 3 R I t n 2 H 0 4 9 G t 3 h Z B V m Q 1 w J M W N s A M 0 e + H x A O v n O c z i T L j C D Q j Z C C w k 8 B M 4 g M e R T F c M p i 4 I a X E a 7 z n 9 f g 5 C N w h v 9 e g l D 4 Q g d U c r + N i e Y 4 q c 5 M 7 Z S E u 5 r l s 4 w m i u k r r v 3 k S v T M K O 1 u I n s 0 G Q V A 6 u f v N O 8 4 b P P f 0 i g v P J 0 J p A O 4 N f R 9 Z B R h Y J K d t S 5 p K S I 6 F 4 Q h A b C A m q c Y l w T f m B M H U d x 8 L K Y R A L I g K U q l Q y L O t 6 A i P H T I k I M H w t / g 7 E Y 9 C H d j + 4 B / H g I Q U I 0 V 2 D h 5 G k 9 9 G 3 w k m b J Z q q J R F a z L D K v J z X v i 6 L T o y u a 4 3 l f G 4 r k s p i z + j B Z S 5 W K c K S 6 r G o / H O k V m h p w y + M D q 9 e q P j 4 j Q b t J x H S L s F 3 i o Q E L I K M B q 1 p + u Y k c S 2 7 Y z v f e c b v O j Z I C v N h / V P + e K C S E C H 6 t j 3 Q D i R u h p 4 b L f p b E N F h Y n 8 P g h r O M K t O t V x 8 q 3 k p O E I B h a Q l t + h t H 9 h o s o 9 C 3 Q k 9 J 1 n G O A i / 4 q g I T X g H G O 5 4 N N N t r f e u m f S d k u n e l e n b l + j + 3 s p e l z l 8 x + M a h T 9 X i g p Z G Y 5 1 L V 0 Z g 4 X K g z / W e F G X Y W O C 2 y s D e k k d 6 t H h T Q 2 + U b W e v X J H e o 9 m r x R 9 m Q Q / S 9 M p u K T N 9 d m + g A A A A B J R U 5 E r k J g g g = = < / I m a g e > < / T o u r > < / T o u r s > < / V i s u a l i z a t i o n > 
</file>

<file path=customXml/itemProps1.xml><?xml version="1.0" encoding="utf-8"?>
<ds:datastoreItem xmlns:ds="http://schemas.openxmlformats.org/officeDocument/2006/customXml" ds:itemID="{C489398D-DCD6-436F-8090-3D5DB83898BF}">
  <ds:schemaRefs>
    <ds:schemaRef ds:uri="http://www.w3.org/2001/XMLSchema"/>
    <ds:schemaRef ds:uri="http://microsoft.data.visualization.engine.tours/1.0"/>
  </ds:schemaRefs>
</ds:datastoreItem>
</file>

<file path=customXml/itemProps2.xml><?xml version="1.0" encoding="utf-8"?>
<ds:datastoreItem xmlns:ds="http://schemas.openxmlformats.org/officeDocument/2006/customXml" ds:itemID="{3EECA23A-2B40-4875-A6C0-C700BF52E029}">
  <ds:schemaRefs>
    <ds:schemaRef ds:uri="http://www.w3.org/2001/XMLSchema"/>
    <ds:schemaRef ds:uri="http://microsoft.data.visualization.Client.Excel.CustomMapList/1.0"/>
  </ds:schemaRefs>
</ds:datastoreItem>
</file>

<file path=customXml/itemProps3.xml><?xml version="1.0" encoding="utf-8"?>
<ds:datastoreItem xmlns:ds="http://schemas.openxmlformats.org/officeDocument/2006/customXml" ds:itemID="{6B72CA33-912C-4D99-9029-E1EF6DC6EB5A}">
  <ds:schemaRefs>
    <ds:schemaRef ds:uri="http://www.w3.org/2001/XMLSchema"/>
    <ds:schemaRef ds:uri="http://microsoft.data.visualization.Client.Excel/1.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Practice1</vt:lpstr>
      <vt:lpstr>Practice1SOL</vt:lpstr>
      <vt:lpstr>ReconBasic</vt:lpstr>
      <vt:lpstr>Formatting</vt:lpstr>
      <vt:lpstr>ReconBasicSOL</vt:lpstr>
      <vt:lpstr>CDRData</vt:lpstr>
      <vt:lpstr>CDRDataSOL</vt:lpstr>
      <vt:lpstr>AdvForm1</vt:lpstr>
      <vt:lpstr>AdvForm1SOL</vt:lpstr>
      <vt:lpstr>AdvForm2</vt:lpstr>
      <vt:lpstr>AdvForm2SOL</vt:lpstr>
    </vt:vector>
  </TitlesOfParts>
  <Company>Collision Analytics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Excel for Crash Reconstruction - Classroom Worksheet</dc:title>
  <dc:creator>Andrew W. Thomas</dc:creator>
  <cp:lastModifiedBy>Andrew W. Thomas</cp:lastModifiedBy>
  <cp:lastPrinted>2021-09-21T16:02:39Z</cp:lastPrinted>
  <dcterms:created xsi:type="dcterms:W3CDTF">2021-09-19T21:18:51Z</dcterms:created>
  <dcterms:modified xsi:type="dcterms:W3CDTF">2021-09-21T19:53:45Z</dcterms:modified>
</cp:coreProperties>
</file>